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一時保管\"/>
    </mc:Choice>
  </mc:AlternateContent>
  <xr:revisionPtr revIDLastSave="0" documentId="13_ncr:1_{305D86AA-2A6A-4134-8A2A-C9F5BC960F2E}" xr6:coauthVersionLast="47" xr6:coauthVersionMax="47" xr10:uidLastSave="{00000000-0000-0000-0000-000000000000}"/>
  <workbookProtection workbookAlgorithmName="SHA-512" workbookHashValue="SZYoFvG/jXwcqRctRYTqPS+g+mdQFkcbnBK6junCM7igeUABIa2trMaaVDQ2lEltGkXGwMONLRCREVvpaHV63Q==" workbookSaltValue="CAJRPmsYvh4gxpQ4bUy5ow==" workbookSpinCount="100000" lockStructure="1"/>
  <bookViews>
    <workbookView xWindow="-120" yWindow="-120" windowWidth="29040" windowHeight="17520" xr2:uid="{00000000-000D-0000-FFFF-FFFF00000000}"/>
  </bookViews>
  <sheets>
    <sheet name="PQ-SV034　オートユ床下カンキRF（ステンレス網付）" sheetId="52224" r:id="rId1"/>
  </sheets>
  <definedNames>
    <definedName name="_xlnm.Print_Area" localSheetId="0">'PQ-SV034　オートユ床下カンキRF（ステンレス網付）'!$A$1:$H$37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2224" l="1"/>
  <c r="C40" i="52224" s="1"/>
  <c r="D27" i="52224"/>
  <c r="F31" i="52224"/>
  <c r="E40" i="52224" l="1"/>
  <c r="D40" i="52224"/>
  <c r="G40" i="52224"/>
  <c r="H40" i="52224"/>
  <c r="F40" i="52224"/>
  <c r="B40" i="52224"/>
  <c r="D32" i="52224"/>
  <c r="D33" i="52224" s="1"/>
  <c r="D31" i="52224"/>
</calcChain>
</file>

<file path=xl/sharedStrings.xml><?xml version="1.0" encoding="utf-8"?>
<sst xmlns="http://schemas.openxmlformats.org/spreadsheetml/2006/main" count="40" uniqueCount="40">
  <si>
    <t>　抵抗損失曲線 (P-Q)</t>
    <rPh sb="1" eb="3">
      <t>テイコウ</t>
    </rPh>
    <rPh sb="3" eb="5">
      <t>ソンシツ</t>
    </rPh>
    <rPh sb="5" eb="7">
      <t>キョクセン</t>
    </rPh>
    <phoneticPr fontId="2"/>
  </si>
  <si>
    <t>　技術データ</t>
    <rPh sb="1" eb="3">
      <t>ギジュツ</t>
    </rPh>
    <phoneticPr fontId="2"/>
  </si>
  <si>
    <t>　⊿Ｐ＝９．８Ｐａにおける通気量</t>
    <rPh sb="13" eb="15">
      <t>ツウキ</t>
    </rPh>
    <rPh sb="15" eb="16">
      <t>リョウ</t>
    </rPh>
    <phoneticPr fontId="2"/>
  </si>
  <si>
    <t>　有効開口面積</t>
    <rPh sb="1" eb="3">
      <t>ユウコウ</t>
    </rPh>
    <rPh sb="3" eb="5">
      <t>カイコウ</t>
    </rPh>
    <rPh sb="5" eb="7">
      <t>メンセキ</t>
    </rPh>
    <phoneticPr fontId="2"/>
  </si>
  <si>
    <t>　通気量</t>
    <rPh sb="1" eb="3">
      <t>ツウキ</t>
    </rPh>
    <rPh sb="3" eb="4">
      <t>リョウ</t>
    </rPh>
    <phoneticPr fontId="2"/>
  </si>
  <si>
    <t xml:space="preserve">                                                                       株式会社　佐原</t>
    <rPh sb="71" eb="73">
      <t>カブシキ</t>
    </rPh>
    <rPh sb="73" eb="75">
      <t>カイシャ</t>
    </rPh>
    <rPh sb="76" eb="78">
      <t>サハラ</t>
    </rPh>
    <phoneticPr fontId="2"/>
  </si>
  <si>
    <t>自然換気シリーズ</t>
    <rPh sb="0" eb="2">
      <t>シゼン</t>
    </rPh>
    <rPh sb="2" eb="4">
      <t>カンキ</t>
    </rPh>
    <phoneticPr fontId="2"/>
  </si>
  <si>
    <t>ζ=</t>
    <phoneticPr fontId="2"/>
  </si>
  <si>
    <t>　圧力損失係数</t>
    <rPh sb="1" eb="3">
      <t>アツリョク</t>
    </rPh>
    <rPh sb="3" eb="5">
      <t>ソンシツ</t>
    </rPh>
    <rPh sb="5" eb="7">
      <t>ケイスウ</t>
    </rPh>
    <phoneticPr fontId="2"/>
  </si>
  <si>
    <t>m/s</t>
    <phoneticPr fontId="2"/>
  </si>
  <si>
    <t>Ｖ=</t>
    <phoneticPr fontId="2"/>
  </si>
  <si>
    <t>　⊿Ｐ＝９．８Ｐａにおける相当風速</t>
    <rPh sb="13" eb="15">
      <t>ソウトウ</t>
    </rPh>
    <rPh sb="15" eb="17">
      <t>フウソク</t>
    </rPh>
    <phoneticPr fontId="2"/>
  </si>
  <si>
    <t>(⊿P/9.8)</t>
    <phoneticPr fontId="2"/>
  </si>
  <si>
    <t>Ｑ＝</t>
    <phoneticPr fontId="2"/>
  </si>
  <si>
    <t>α＝</t>
    <phoneticPr fontId="2"/>
  </si>
  <si>
    <t>　流量係数</t>
    <rPh sb="1" eb="3">
      <t>リュウリョウ</t>
    </rPh>
    <rPh sb="3" eb="5">
      <t>ケイスウ</t>
    </rPh>
    <phoneticPr fontId="2"/>
  </si>
  <si>
    <t>αＡ＝</t>
    <phoneticPr fontId="2"/>
  </si>
  <si>
    <t>ａ＝</t>
    <phoneticPr fontId="2"/>
  </si>
  <si>
    <t>ｎ＝</t>
    <phoneticPr fontId="2"/>
  </si>
  <si>
    <t xml:space="preserve">　隙間特性値 </t>
    <rPh sb="1" eb="3">
      <t>スキマ</t>
    </rPh>
    <rPh sb="3" eb="5">
      <t>トクセイ</t>
    </rPh>
    <rPh sb="5" eb="6">
      <t>チ</t>
    </rPh>
    <phoneticPr fontId="2"/>
  </si>
  <si>
    <t>％</t>
    <phoneticPr fontId="2"/>
  </si>
  <si>
    <t>　開口率</t>
    <rPh sb="1" eb="3">
      <t>カイコウ</t>
    </rPh>
    <rPh sb="3" eb="4">
      <t>リツ</t>
    </rPh>
    <phoneticPr fontId="2"/>
  </si>
  <si>
    <t>Ａ＝</t>
    <phoneticPr fontId="2"/>
  </si>
  <si>
    <t>　通気面積</t>
    <rPh sb="1" eb="3">
      <t>ツウキ</t>
    </rPh>
    <rPh sb="3" eb="5">
      <t>メンセキ</t>
    </rPh>
    <phoneticPr fontId="2"/>
  </si>
  <si>
    <t>×</t>
    <phoneticPr fontId="2"/>
  </si>
  <si>
    <t>℃</t>
    <phoneticPr fontId="2"/>
  </si>
  <si>
    <t>℃</t>
    <phoneticPr fontId="2"/>
  </si>
  <si>
    <t>屋外温度</t>
    <rPh sb="0" eb="1">
      <t>オクナイ</t>
    </rPh>
    <rPh sb="1" eb="2">
      <t>ガイ</t>
    </rPh>
    <rPh sb="2" eb="4">
      <t>オンド</t>
    </rPh>
    <phoneticPr fontId="2"/>
  </si>
  <si>
    <t>屋内温度</t>
    <rPh sb="0" eb="2">
      <t>オクナイ</t>
    </rPh>
    <rPh sb="2" eb="4">
      <t>オンド</t>
    </rPh>
    <phoneticPr fontId="2"/>
  </si>
  <si>
    <t>測定時の状態</t>
    <rPh sb="0" eb="2">
      <t>ソクテイ</t>
    </rPh>
    <rPh sb="2" eb="3">
      <t>ジ</t>
    </rPh>
    <rPh sb="4" eb="6">
      <t>ジョウタイ</t>
    </rPh>
    <phoneticPr fontId="2"/>
  </si>
  <si>
    <t>計算通気量</t>
    <rPh sb="0" eb="2">
      <t>ケイサン</t>
    </rPh>
    <rPh sb="2" eb="4">
      <t>ツウキ</t>
    </rPh>
    <rPh sb="4" eb="5">
      <t>リョウ</t>
    </rPh>
    <phoneticPr fontId="2"/>
  </si>
  <si>
    <t>圧力差  (Ｐａ)</t>
    <rPh sb="0" eb="2">
      <t>アツリョク</t>
    </rPh>
    <rPh sb="2" eb="3">
      <t>サ</t>
    </rPh>
    <phoneticPr fontId="2"/>
  </si>
  <si>
    <t>PQ-SV034</t>
    <phoneticPr fontId="2"/>
  </si>
  <si>
    <t>　商品寸法</t>
    <rPh sb="1" eb="3">
      <t>ショウヒン</t>
    </rPh>
    <rPh sb="3" eb="5">
      <t>スンポウ</t>
    </rPh>
    <phoneticPr fontId="2"/>
  </si>
  <si>
    <r>
      <t xml:space="preserve"> ｍ</t>
    </r>
    <r>
      <rPr>
        <vertAlign val="superscript"/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/hｒ</t>
    </r>
    <phoneticPr fontId="2"/>
  </si>
  <si>
    <r>
      <t xml:space="preserve"> cm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"/>
  </si>
  <si>
    <r>
      <t>ｃｍ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2"/>
  </si>
  <si>
    <r>
      <t>m</t>
    </r>
    <r>
      <rPr>
        <vertAlign val="superscript"/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/hr</t>
    </r>
    <phoneticPr fontId="2"/>
  </si>
  <si>
    <t>P-Q曲線用商品図(1)(網付仕様)[A2]ｵｰﾄ床下ｶﾝｷRF</t>
  </si>
  <si>
    <t>　オート床下カンキRF（ステンレス織網付）　商品図</t>
    <rPh sb="4" eb="6">
      <t>ユカシタ</t>
    </rPh>
    <rPh sb="19" eb="20">
      <t>ツ</t>
    </rPh>
    <rPh sb="22" eb="24">
      <t>ショウヒン</t>
    </rPh>
    <rPh sb="24" eb="25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</si>
</sst>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_ "/>
    <numFmt numFmtId="179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5"/>
      <color theme="0"/>
      <name val="ＭＳ Ｐゴシック"/>
      <family val="3"/>
      <charset val="128"/>
    </font>
    <font>
      <vertAlign val="superscript"/>
      <sz val="14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179" fontId="6" fillId="0" borderId="2" xfId="1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176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Continuous" vertical="center"/>
    </xf>
    <xf numFmtId="0" fontId="12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177" fontId="6" fillId="0" borderId="17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13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Continuous" vertical="center"/>
    </xf>
    <xf numFmtId="0" fontId="8" fillId="0" borderId="15" xfId="0" applyFont="1" applyBorder="1" applyAlignment="1">
      <alignment horizontal="centerContinuous" vertical="center"/>
    </xf>
    <xf numFmtId="177" fontId="8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178" fontId="15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76" fontId="6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6571066629688E-2"/>
          <c:y val="8.6054572617573127E-2"/>
          <c:w val="0.87747237794185728"/>
          <c:h val="0.76104512658666235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'PQ-SV034　オートユ床下カンキRF（ステンレス網付）'!$B$40:$H$40</c:f>
              <c:numCache>
                <c:formatCode>0.0_ </c:formatCode>
                <c:ptCount val="7"/>
                <c:pt idx="0">
                  <c:v>0</c:v>
                </c:pt>
                <c:pt idx="1">
                  <c:v>177.65421196832961</c:v>
                </c:pt>
                <c:pt idx="2">
                  <c:v>258.92785111431033</c:v>
                </c:pt>
                <c:pt idx="3">
                  <c:v>322.76061795169221</c:v>
                </c:pt>
                <c:pt idx="4">
                  <c:v>377.38273323137594</c:v>
                </c:pt>
                <c:pt idx="5">
                  <c:v>426.04013232855397</c:v>
                </c:pt>
                <c:pt idx="6">
                  <c:v>470.41785446357375</c:v>
                </c:pt>
              </c:numCache>
            </c:numRef>
          </c:xVal>
          <c:yVal>
            <c:numRef>
              <c:f>'PQ-SV034　オートユ床下カンキRF（ステンレス網付）'!$B$39:$H$39</c:f>
              <c:numCache>
                <c:formatCode>#,##0_);[Red]\(#,##0\)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83-48D6-9938-D3D4BA64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709599"/>
        <c:axId val="1"/>
      </c:scatterChart>
      <c:valAx>
        <c:axId val="1541709599"/>
        <c:scaling>
          <c:orientation val="minMax"/>
          <c:max val="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通気量Ｑ </a:t>
                </a:r>
                <a:r>
                  <a:rPr lang="en-US" altLang="ja-JP" sz="1050"/>
                  <a:t>(m3/hr)</a:t>
                </a:r>
              </a:p>
            </c:rich>
          </c:tx>
          <c:layout>
            <c:manualLayout>
              <c:xMode val="edge"/>
              <c:yMode val="edge"/>
              <c:x val="0.46078708246575562"/>
              <c:y val="0.92508678350690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50"/>
        <c:minorUnit val="5"/>
      </c:val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圧力差⊿Ｐ (Pa)</a:t>
                </a:r>
              </a:p>
            </c:rich>
          </c:tx>
          <c:layout>
            <c:manualLayout>
              <c:xMode val="edge"/>
              <c:yMode val="edge"/>
              <c:x val="1.0645318271386289E-2"/>
              <c:y val="0.33346146247848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1709599"/>
        <c:crosses val="autoZero"/>
        <c:crossBetween val="midCat"/>
        <c:majorUnit val="10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23</xdr:row>
      <xdr:rowOff>9525</xdr:rowOff>
    </xdr:from>
    <xdr:to>
      <xdr:col>3</xdr:col>
      <xdr:colOff>76200</xdr:colOff>
      <xdr:row>23</xdr:row>
      <xdr:rowOff>180975</xdr:rowOff>
    </xdr:to>
    <xdr:sp macro="" textlink="">
      <xdr:nvSpPr>
        <xdr:cNvPr id="35849" name="Text Box 9">
          <a:extLst>
            <a:ext uri="{FF2B5EF4-FFF2-40B4-BE49-F238E27FC236}">
              <a16:creationId xmlns:a16="http://schemas.microsoft.com/office/drawing/2014/main" id="{00000000-0008-0000-0000-0000098C0000}"/>
            </a:ext>
          </a:extLst>
        </xdr:cNvPr>
        <xdr:cNvSpPr txBox="1">
          <a:spLocks noChangeArrowheads="1"/>
        </xdr:cNvSpPr>
      </xdr:nvSpPr>
      <xdr:spPr bwMode="auto">
        <a:xfrm>
          <a:off x="3305175" y="875347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</a:t>
          </a:r>
        </a:p>
      </xdr:txBody>
    </xdr:sp>
    <xdr:clientData/>
  </xdr:twoCellAnchor>
  <xdr:twoCellAnchor editAs="oneCell">
    <xdr:from>
      <xdr:col>5</xdr:col>
      <xdr:colOff>19050</xdr:colOff>
      <xdr:row>23</xdr:row>
      <xdr:rowOff>9525</xdr:rowOff>
    </xdr:from>
    <xdr:to>
      <xdr:col>5</xdr:col>
      <xdr:colOff>209550</xdr:colOff>
      <xdr:row>23</xdr:row>
      <xdr:rowOff>190500</xdr:rowOff>
    </xdr:to>
    <xdr:sp macro="" textlink="">
      <xdr:nvSpPr>
        <xdr:cNvPr id="35850" name="Text Box 10">
          <a:extLst>
            <a:ext uri="{FF2B5EF4-FFF2-40B4-BE49-F238E27FC236}">
              <a16:creationId xmlns:a16="http://schemas.microsoft.com/office/drawing/2014/main" id="{00000000-0008-0000-0000-00000A8C0000}"/>
            </a:ext>
          </a:extLst>
        </xdr:cNvPr>
        <xdr:cNvSpPr txBox="1">
          <a:spLocks noChangeArrowheads="1"/>
        </xdr:cNvSpPr>
      </xdr:nvSpPr>
      <xdr:spPr bwMode="auto">
        <a:xfrm>
          <a:off x="4752975" y="875347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</a:p>
      </xdr:txBody>
    </xdr:sp>
    <xdr:clientData/>
  </xdr:twoCellAnchor>
  <xdr:twoCellAnchor>
    <xdr:from>
      <xdr:col>0</xdr:col>
      <xdr:colOff>76200</xdr:colOff>
      <xdr:row>18</xdr:row>
      <xdr:rowOff>76200</xdr:rowOff>
    </xdr:from>
    <xdr:to>
      <xdr:col>7</xdr:col>
      <xdr:colOff>295275</xdr:colOff>
      <xdr:row>18</xdr:row>
      <xdr:rowOff>3619500</xdr:rowOff>
    </xdr:to>
    <xdr:graphicFrame macro="">
      <xdr:nvGraphicFramePr>
        <xdr:cNvPr id="35867" name="グラフ 11">
          <a:extLst>
            <a:ext uri="{FF2B5EF4-FFF2-40B4-BE49-F238E27FC236}">
              <a16:creationId xmlns:a16="http://schemas.microsoft.com/office/drawing/2014/main" id="{00000000-0008-0000-0000-00001B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2</xdr:row>
      <xdr:rowOff>47626</xdr:rowOff>
    </xdr:from>
    <xdr:to>
      <xdr:col>8</xdr:col>
      <xdr:colOff>0</xdr:colOff>
      <xdr:row>15</xdr:row>
      <xdr:rowOff>233630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0076"/>
          <a:ext cx="6638925" cy="332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L42"/>
  <sheetViews>
    <sheetView showGridLines="0" tabSelected="1" zoomScaleNormal="100" workbookViewId="0">
      <selection activeCell="P4" sqref="P4"/>
    </sheetView>
  </sheetViews>
  <sheetFormatPr defaultRowHeight="13.5" x14ac:dyDescent="0.15"/>
  <cols>
    <col min="1" max="2" width="18.125" style="2" customWidth="1"/>
    <col min="3" max="8" width="8.625" style="2" customWidth="1"/>
    <col min="9" max="10" width="9" style="2"/>
    <col min="11" max="11" width="5.125" style="2" bestFit="1" customWidth="1"/>
    <col min="12" max="15" width="6.125" style="2" bestFit="1" customWidth="1"/>
    <col min="16" max="16384" width="9" style="2"/>
  </cols>
  <sheetData>
    <row r="1" spans="1:12" s="1" customFormat="1" ht="30" customHeight="1" x14ac:dyDescent="0.15">
      <c r="A1" s="54" t="s">
        <v>39</v>
      </c>
      <c r="B1" s="54"/>
      <c r="C1" s="54"/>
      <c r="D1" s="54"/>
      <c r="E1" s="54"/>
      <c r="F1" s="53" t="s">
        <v>6</v>
      </c>
      <c r="G1" s="53"/>
      <c r="H1" s="53"/>
      <c r="L1" s="1" t="s">
        <v>38</v>
      </c>
    </row>
    <row r="2" spans="1:12" x14ac:dyDescent="0.15">
      <c r="A2" s="56"/>
      <c r="B2" s="56"/>
      <c r="C2" s="56"/>
      <c r="D2" s="56"/>
      <c r="E2" s="56"/>
    </row>
    <row r="3" spans="1:12" x14ac:dyDescent="0.15">
      <c r="A3" s="56"/>
      <c r="B3" s="56"/>
      <c r="C3" s="56"/>
      <c r="D3" s="56"/>
      <c r="E3" s="56"/>
    </row>
    <row r="4" spans="1:12" ht="20.100000000000001" customHeight="1" x14ac:dyDescent="0.15">
      <c r="A4" s="56"/>
      <c r="B4" s="56"/>
      <c r="C4" s="56"/>
      <c r="D4" s="56"/>
      <c r="E4" s="56"/>
    </row>
    <row r="5" spans="1:12" ht="20.100000000000001" customHeight="1" x14ac:dyDescent="0.15">
      <c r="A5" s="56"/>
      <c r="B5" s="56"/>
      <c r="C5" s="56"/>
      <c r="D5" s="56"/>
      <c r="E5" s="56"/>
    </row>
    <row r="6" spans="1:12" ht="20.100000000000001" customHeight="1" x14ac:dyDescent="0.15">
      <c r="A6" s="56"/>
      <c r="B6" s="56"/>
      <c r="C6" s="56"/>
      <c r="D6" s="56"/>
      <c r="E6" s="56"/>
    </row>
    <row r="7" spans="1:12" ht="20.100000000000001" customHeight="1" x14ac:dyDescent="0.15">
      <c r="A7" s="56"/>
      <c r="B7" s="56"/>
      <c r="C7" s="56"/>
      <c r="D7" s="56"/>
      <c r="E7" s="56"/>
    </row>
    <row r="8" spans="1:12" ht="20.100000000000001" customHeight="1" x14ac:dyDescent="0.15">
      <c r="A8" s="56"/>
      <c r="B8" s="56"/>
      <c r="C8" s="56"/>
      <c r="D8" s="56"/>
      <c r="E8" s="56"/>
    </row>
    <row r="9" spans="1:12" ht="20.100000000000001" customHeight="1" x14ac:dyDescent="0.15">
      <c r="A9" s="56"/>
      <c r="B9" s="56"/>
      <c r="C9" s="56"/>
      <c r="D9" s="56"/>
      <c r="E9" s="56"/>
    </row>
    <row r="10" spans="1:12" ht="20.100000000000001" customHeight="1" x14ac:dyDescent="0.15">
      <c r="A10" s="56"/>
      <c r="B10" s="56"/>
      <c r="C10" s="56"/>
      <c r="D10" s="56"/>
      <c r="E10" s="56"/>
    </row>
    <row r="11" spans="1:12" ht="20.100000000000001" customHeight="1" x14ac:dyDescent="0.15">
      <c r="A11" s="56"/>
      <c r="B11" s="56"/>
      <c r="C11" s="56"/>
      <c r="D11" s="56"/>
      <c r="E11" s="56"/>
    </row>
    <row r="12" spans="1:12" ht="20.100000000000001" customHeight="1" x14ac:dyDescent="0.15">
      <c r="A12" s="56"/>
      <c r="B12" s="56"/>
      <c r="C12" s="56"/>
      <c r="D12" s="56"/>
      <c r="E12" s="56"/>
    </row>
    <row r="13" spans="1:12" ht="20.100000000000001" customHeight="1" x14ac:dyDescent="0.15">
      <c r="A13" s="56"/>
      <c r="B13" s="56"/>
      <c r="C13" s="56"/>
      <c r="D13" s="56"/>
      <c r="E13" s="56"/>
    </row>
    <row r="14" spans="1:12" ht="20.100000000000001" customHeight="1" x14ac:dyDescent="0.15">
      <c r="A14" s="56"/>
      <c r="B14" s="56"/>
      <c r="C14" s="56"/>
      <c r="D14" s="56"/>
      <c r="E14" s="56"/>
    </row>
    <row r="15" spans="1:12" ht="20.100000000000001" customHeight="1" x14ac:dyDescent="0.15">
      <c r="A15" s="56"/>
      <c r="B15" s="56"/>
      <c r="C15" s="56"/>
      <c r="D15" s="56"/>
      <c r="E15" s="56"/>
    </row>
    <row r="16" spans="1:12" ht="20.100000000000001" customHeight="1" x14ac:dyDescent="0.15">
      <c r="A16" s="56"/>
      <c r="B16" s="56"/>
      <c r="C16" s="56"/>
      <c r="D16" s="56"/>
      <c r="E16" s="56"/>
    </row>
    <row r="17" spans="1:8" ht="20.100000000000001" customHeight="1" x14ac:dyDescent="0.15">
      <c r="A17" s="56"/>
      <c r="B17" s="56"/>
      <c r="C17" s="56"/>
      <c r="D17" s="56"/>
      <c r="E17" s="56"/>
    </row>
    <row r="18" spans="1:8" s="1" customFormat="1" ht="30" customHeight="1" x14ac:dyDescent="0.15">
      <c r="A18" s="55" t="s">
        <v>0</v>
      </c>
      <c r="B18" s="55"/>
      <c r="C18" s="55"/>
      <c r="D18" s="55"/>
      <c r="E18" s="55"/>
      <c r="F18" s="55"/>
      <c r="G18" s="55"/>
      <c r="H18" s="55"/>
    </row>
    <row r="19" spans="1:8" ht="293.25" customHeight="1" x14ac:dyDescent="0.15">
      <c r="A19" s="56"/>
      <c r="B19" s="57"/>
      <c r="C19" s="57"/>
      <c r="D19" s="57"/>
      <c r="E19" s="57"/>
      <c r="F19" s="57"/>
      <c r="G19" s="57"/>
      <c r="H19" s="57"/>
    </row>
    <row r="20" spans="1:8" s="1" customFormat="1" ht="30" customHeight="1" x14ac:dyDescent="0.15">
      <c r="A20" s="54" t="s">
        <v>1</v>
      </c>
      <c r="B20" s="54"/>
      <c r="C20" s="54"/>
      <c r="D20" s="54"/>
      <c r="E20" s="54"/>
      <c r="F20" s="54"/>
      <c r="G20" s="54"/>
      <c r="H20" s="54"/>
    </row>
    <row r="21" spans="1:8" ht="5.25" customHeight="1" thickBot="1" x14ac:dyDescent="0.2">
      <c r="A21" s="3"/>
      <c r="B21" s="3"/>
      <c r="C21" s="3"/>
      <c r="D21" s="3"/>
      <c r="E21" s="3"/>
      <c r="F21" s="3"/>
      <c r="G21" s="3"/>
      <c r="H21" s="3"/>
    </row>
    <row r="22" spans="1:8" ht="15.95" hidden="1" customHeight="1" x14ac:dyDescent="0.15">
      <c r="A22" s="11" t="s">
        <v>29</v>
      </c>
      <c r="B22" s="12" t="s">
        <v>28</v>
      </c>
      <c r="C22" s="13"/>
      <c r="D22" s="14">
        <v>6.3</v>
      </c>
      <c r="E22" s="4"/>
      <c r="F22" s="4"/>
      <c r="G22" s="4"/>
      <c r="H22" s="15" t="s">
        <v>25</v>
      </c>
    </row>
    <row r="23" spans="1:8" ht="15.95" hidden="1" customHeight="1" x14ac:dyDescent="0.15">
      <c r="A23" s="16"/>
      <c r="B23" s="12" t="s">
        <v>27</v>
      </c>
      <c r="C23" s="13"/>
      <c r="D23" s="14">
        <v>11.6</v>
      </c>
      <c r="E23" s="4"/>
      <c r="F23" s="4"/>
      <c r="G23" s="4"/>
      <c r="H23" s="15" t="s">
        <v>26</v>
      </c>
    </row>
    <row r="24" spans="1:8" ht="15.95" customHeight="1" x14ac:dyDescent="0.15">
      <c r="A24" s="17" t="s">
        <v>33</v>
      </c>
      <c r="B24" s="18"/>
      <c r="C24" s="13"/>
      <c r="D24" s="19">
        <v>440</v>
      </c>
      <c r="E24" s="5" t="s">
        <v>24</v>
      </c>
      <c r="F24" s="10">
        <v>200</v>
      </c>
      <c r="G24" s="6"/>
      <c r="H24" s="15"/>
    </row>
    <row r="25" spans="1:8" ht="15.95" customHeight="1" x14ac:dyDescent="0.15">
      <c r="A25" s="20" t="s">
        <v>2</v>
      </c>
      <c r="B25" s="21"/>
      <c r="C25" s="22" t="s">
        <v>17</v>
      </c>
      <c r="D25" s="23">
        <f>D29/0.7</f>
        <v>175.71428571428572</v>
      </c>
      <c r="E25" s="5"/>
      <c r="F25" s="5"/>
      <c r="G25" s="5"/>
      <c r="H25" s="24" t="s">
        <v>34</v>
      </c>
    </row>
    <row r="26" spans="1:8" ht="15.95" customHeight="1" x14ac:dyDescent="0.15">
      <c r="A26" s="25" t="s">
        <v>23</v>
      </c>
      <c r="B26" s="7"/>
      <c r="C26" s="26" t="s">
        <v>22</v>
      </c>
      <c r="D26" s="58">
        <v>307</v>
      </c>
      <c r="E26" s="58"/>
      <c r="F26" s="58"/>
      <c r="G26" s="58"/>
      <c r="H26" s="27" t="s">
        <v>35</v>
      </c>
    </row>
    <row r="27" spans="1:8" ht="15.95" customHeight="1" x14ac:dyDescent="0.15">
      <c r="A27" s="25" t="s">
        <v>21</v>
      </c>
      <c r="B27" s="7"/>
      <c r="C27" s="26"/>
      <c r="D27" s="58">
        <f>IF(D24="","",((D26*100)/(D24*F24))*100)</f>
        <v>34.88636363636364</v>
      </c>
      <c r="E27" s="58"/>
      <c r="F27" s="58"/>
      <c r="G27" s="58"/>
      <c r="H27" s="27" t="s">
        <v>20</v>
      </c>
    </row>
    <row r="28" spans="1:8" ht="15.95" hidden="1" customHeight="1" x14ac:dyDescent="0.15">
      <c r="A28" s="20" t="s">
        <v>19</v>
      </c>
      <c r="B28" s="21"/>
      <c r="C28" s="22" t="s">
        <v>18</v>
      </c>
      <c r="D28" s="28">
        <v>1.84</v>
      </c>
      <c r="E28" s="29"/>
      <c r="F28" s="29"/>
      <c r="G28" s="29"/>
      <c r="H28" s="24"/>
    </row>
    <row r="29" spans="1:8" ht="15.95" customHeight="1" x14ac:dyDescent="0.15">
      <c r="A29" s="20" t="s">
        <v>3</v>
      </c>
      <c r="B29" s="21"/>
      <c r="C29" s="22" t="s">
        <v>16</v>
      </c>
      <c r="D29" s="23">
        <v>123</v>
      </c>
      <c r="E29" s="5"/>
      <c r="F29" s="5"/>
      <c r="G29" s="5"/>
      <c r="H29" s="30" t="s">
        <v>36</v>
      </c>
    </row>
    <row r="30" spans="1:8" ht="15.95" hidden="1" customHeight="1" x14ac:dyDescent="0.15">
      <c r="A30" s="20" t="s">
        <v>15</v>
      </c>
      <c r="B30" s="21"/>
      <c r="C30" s="22" t="s">
        <v>14</v>
      </c>
      <c r="D30" s="6">
        <v>0.27900000000000003</v>
      </c>
      <c r="E30" s="5"/>
      <c r="F30" s="5"/>
      <c r="G30" s="5"/>
      <c r="H30" s="31"/>
    </row>
    <row r="31" spans="1:8" ht="15.95" customHeight="1" thickBot="1" x14ac:dyDescent="0.2">
      <c r="A31" s="32" t="s">
        <v>4</v>
      </c>
      <c r="B31" s="33"/>
      <c r="C31" s="34" t="s">
        <v>13</v>
      </c>
      <c r="D31" s="35">
        <f>D25</f>
        <v>175.71428571428572</v>
      </c>
      <c r="E31" s="36" t="s">
        <v>12</v>
      </c>
      <c r="F31" s="37">
        <f>ROUND(1/D28,2)</f>
        <v>0.54</v>
      </c>
      <c r="G31" s="38"/>
      <c r="H31" s="39" t="s">
        <v>37</v>
      </c>
    </row>
    <row r="32" spans="1:8" ht="15.95" hidden="1" customHeight="1" x14ac:dyDescent="0.15">
      <c r="A32" s="25" t="s">
        <v>11</v>
      </c>
      <c r="B32" s="7"/>
      <c r="C32" s="26" t="s">
        <v>10</v>
      </c>
      <c r="D32" s="28">
        <f>ROUND(D25/(D26*0.0001)/3600,2)</f>
        <v>1.59</v>
      </c>
      <c r="E32" s="40"/>
      <c r="F32" s="41"/>
      <c r="G32" s="41"/>
      <c r="H32" s="42" t="s">
        <v>9</v>
      </c>
    </row>
    <row r="33" spans="1:8" ht="15.95" hidden="1" customHeight="1" thickBot="1" x14ac:dyDescent="0.2">
      <c r="A33" s="32" t="s">
        <v>8</v>
      </c>
      <c r="B33" s="33"/>
      <c r="C33" s="34" t="s">
        <v>7</v>
      </c>
      <c r="D33" s="43">
        <f>ROUND((2*9.8)/((353/(273+D23))*D32^2),2)</f>
        <v>6.25</v>
      </c>
      <c r="E33" s="44"/>
      <c r="F33" s="45"/>
      <c r="G33" s="45"/>
      <c r="H33" s="46"/>
    </row>
    <row r="34" spans="1:8" ht="15.95" customHeight="1" x14ac:dyDescent="0.15">
      <c r="A34" s="8"/>
      <c r="B34" s="8"/>
      <c r="C34" s="8"/>
      <c r="D34" s="8"/>
      <c r="E34" s="8"/>
      <c r="F34" s="8"/>
      <c r="G34" s="8"/>
      <c r="H34" s="8"/>
    </row>
    <row r="37" spans="1:8" x14ac:dyDescent="0.15">
      <c r="A37" s="52" t="s">
        <v>5</v>
      </c>
      <c r="B37" s="52"/>
      <c r="C37" s="52"/>
      <c r="D37" s="52"/>
      <c r="E37" s="52"/>
      <c r="F37" s="52"/>
      <c r="G37" s="51" t="s">
        <v>32</v>
      </c>
      <c r="H37" s="51"/>
    </row>
    <row r="39" spans="1:8" s="1" customFormat="1" ht="14.25" x14ac:dyDescent="0.15">
      <c r="A39" s="47" t="s">
        <v>31</v>
      </c>
      <c r="B39" s="48">
        <v>0</v>
      </c>
      <c r="C39" s="49">
        <v>10</v>
      </c>
      <c r="D39" s="49">
        <v>20</v>
      </c>
      <c r="E39" s="49">
        <v>30</v>
      </c>
      <c r="F39" s="49">
        <v>40</v>
      </c>
      <c r="G39" s="49">
        <v>50</v>
      </c>
      <c r="H39" s="49">
        <v>60</v>
      </c>
    </row>
    <row r="40" spans="1:8" s="1" customFormat="1" ht="14.25" x14ac:dyDescent="0.15">
      <c r="A40" s="47" t="s">
        <v>30</v>
      </c>
      <c r="B40" s="50">
        <f>'PQ-SV034　オートユ床下カンキRF（ステンレス網付）'!$D$25*(B39/9.8)^(1/'PQ-SV034　オートユ床下カンキRF（ステンレス網付）'!$D$28)</f>
        <v>0</v>
      </c>
      <c r="C40" s="50">
        <f>'PQ-SV034　オートユ床下カンキRF（ステンレス網付）'!$D$25*(C39/9.8)^(1/'PQ-SV034　オートユ床下カンキRF（ステンレス網付）'!$D$28)</f>
        <v>177.65421196832961</v>
      </c>
      <c r="D40" s="50">
        <f>'PQ-SV034　オートユ床下カンキRF（ステンレス網付）'!$D$25*(D39/9.8)^(1/'PQ-SV034　オートユ床下カンキRF（ステンレス網付）'!$D$28)</f>
        <v>258.92785111431033</v>
      </c>
      <c r="E40" s="50">
        <f>'PQ-SV034　オートユ床下カンキRF（ステンレス網付）'!$D$25*(E39/9.8)^(1/'PQ-SV034　オートユ床下カンキRF（ステンレス網付）'!$D$28)</f>
        <v>322.76061795169221</v>
      </c>
      <c r="F40" s="50">
        <f>'PQ-SV034　オートユ床下カンキRF（ステンレス網付）'!$D$25*(F39/9.8)^(1/'PQ-SV034　オートユ床下カンキRF（ステンレス網付）'!$D$28)</f>
        <v>377.38273323137594</v>
      </c>
      <c r="G40" s="50">
        <f>'PQ-SV034　オートユ床下カンキRF（ステンレス網付）'!$D$25*(G39/9.8)^(1/'PQ-SV034　オートユ床下カンキRF（ステンレス網付）'!$D$28)</f>
        <v>426.04013232855397</v>
      </c>
      <c r="H40" s="50">
        <f>'PQ-SV034　オートユ床下カンキRF（ステンレス網付）'!$D$25*(H39/9.8)^(1/'PQ-SV034　オートユ床下カンキRF（ステンレス網付）'!$D$28)</f>
        <v>470.41785446357375</v>
      </c>
    </row>
    <row r="42" spans="1:8" x14ac:dyDescent="0.15">
      <c r="A42" s="9"/>
    </row>
  </sheetData>
  <sheetProtection algorithmName="SHA-512" hashValue="ZDJsv4MqkIPpR59loimt2h7EcOoWoNQiGcUeiOpqpZUtR+0IfFBlznMojy781Lus2KAbeXfQPRjPQt9wnH9lBA==" saltValue="UK2Z/cTySF4OaF9dml6w/g==" spinCount="100000" sheet="1" selectLockedCells="1"/>
  <mergeCells count="10">
    <mergeCell ref="G37:H37"/>
    <mergeCell ref="A37:F37"/>
    <mergeCell ref="A20:H20"/>
    <mergeCell ref="A18:H18"/>
    <mergeCell ref="A19:H19"/>
    <mergeCell ref="A2:E17"/>
    <mergeCell ref="D26:G26"/>
    <mergeCell ref="D27:G27"/>
    <mergeCell ref="F1:H1"/>
    <mergeCell ref="A1:E1"/>
  </mergeCells>
  <phoneticPr fontId="2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PQ-SV034　オートユ床下カンキRF（ステンレス網付）</vt:lpstr>
      <vt:lpstr>'PQ-SV034　オートユ床下カンキRF（ステンレス網付）'!Print_Area</vt:lpstr>
    </vt:vector>
  </TitlesOfParts>
  <Company>佐原ブレス工業株式会社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設計課</dc:creator>
  <cp:lastModifiedBy>佐藤 徳哉</cp:lastModifiedBy>
  <cp:lastPrinted>2024-08-19T08:09:41Z</cp:lastPrinted>
  <dcterms:created xsi:type="dcterms:W3CDTF">1999-11-18T07:30:21Z</dcterms:created>
  <dcterms:modified xsi:type="dcterms:W3CDTF">2024-08-19T08:10:53Z</dcterms:modified>
  <cp:contentStatus/>
</cp:coreProperties>
</file>