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/>
  </bookViews>
  <sheets>
    <sheet name="固定式1365" sheetId="52230" r:id="rId1"/>
  </sheets>
  <definedNames>
    <definedName name="_xlnm.Print_Area" localSheetId="0">固定式1365!$A$1:$H$32</definedName>
  </definedNames>
  <calcPr calcId="162913"/>
</workbook>
</file>

<file path=xl/calcChain.xml><?xml version="1.0" encoding="utf-8"?>
<calcChain xmlns="http://schemas.openxmlformats.org/spreadsheetml/2006/main">
  <c r="B35" i="52230" l="1"/>
  <c r="D35" i="52230"/>
  <c r="E35" i="52230"/>
  <c r="F35" i="52230"/>
  <c r="G35" i="52230"/>
  <c r="H35" i="52230"/>
  <c r="C35" i="52230"/>
  <c r="D29" i="52230"/>
  <c r="D30" i="52230"/>
  <c r="F28" i="52230"/>
  <c r="D28" i="52230"/>
  <c r="D24" i="52230"/>
</calcChain>
</file>

<file path=xl/sharedStrings.xml><?xml version="1.0" encoding="utf-8"?>
<sst xmlns="http://schemas.openxmlformats.org/spreadsheetml/2006/main" count="44" uniqueCount="40">
  <si>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</si>
  <si>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ζ=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</si>
  <si>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</si>
  <si>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m/s</t>
    <phoneticPr fontId="2"/>
  </si>
  <si>
    <t>Ｖ=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</si>
  <si>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</si>
  <si>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(⊿P/9.8)</t>
    <phoneticPr fontId="2"/>
  </si>
  <si>
    <t>Ｑ＝</t>
    <phoneticPr fontId="2"/>
  </si>
  <si>
    <t>α＝</t>
    <phoneticPr fontId="2"/>
  </si>
  <si>
    <t>　流量係数</t>
    <rPh sb="1" eb="3">
      <t>リュウリョウ</t>
    </rPh>
    <rPh sb="3" eb="5">
      <t>ケイスウ</t>
    </rPh>
    <phoneticPr fontId="2"/>
  </si>
  <si>
    <t>ａ＝</t>
    <phoneticPr fontId="2"/>
  </si>
  <si>
    <t>ｎ＝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</si>
  <si>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</si>
  <si>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Ａ＝</t>
    <phoneticPr fontId="2"/>
  </si>
  <si>
    <t>×</t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</si>
  <si>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</si>
  <si>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</si>
  <si>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屋内温度</t>
    <rPh sb="0" eb="2">
      <t>オクナイ</t>
    </rPh>
    <rPh sb="2" eb="4">
      <t>オンド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</si>
  <si>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</si>
  <si>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</si>
  <si>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圧力差  (Ｐａ)</t>
    <rPh sb="0" eb="2">
      <t>アツリョク</t>
    </rPh>
    <rPh sb="2" eb="3">
      <t>サ</t>
    </rPh>
    <phoneticPr fontId="2"/>
  </si>
  <si>
    <t>ループエアスリット(固定式1365)　商品図</t>
    <rPh sb="10" eb="12">
      <t>コテイ</t>
    </rPh>
    <rPh sb="12" eb="13">
      <t>シキ</t>
    </rPh>
    <rPh sb="19" eb="21">
      <t>ショウヒン</t>
    </rPh>
    <rPh sb="21" eb="22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</si>
  <si>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</si>
  <si>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</si>
  <si>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</si>
  <si>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</si>
  <si>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</si>
  <si>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</si>
  <si>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</si>
  <si>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技術データ</t>
    <rPh sb="0" eb="2">
      <t>ギジュツ</t>
    </rPh>
    <phoneticPr fontId="2"/>
  </si>
  <si>
    <t>W</t>
    <phoneticPr fontId="2"/>
  </si>
  <si>
    <t>αＡ＝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</si>
  <si>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</si>
  <si>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</si>
  <si>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</si>
  <si>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</si>
  <si>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</si>
  <si>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</si>
  <si>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PQ-SV057 ループエアスリット-固定式1365</t>
    <rPh sb="21" eb="24">
      <t>コテイシキ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</si>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</sst>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_);[Red]\(0.0\)"/>
    <numFmt numFmtId="180" formatCode="#,##0.0_ ;[Red]\-#,##0.0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vertAlign val="superscript"/>
      <sz val="11"/>
      <name val="ＭＳ Ｐ明朝"/>
      <family val="1"/>
      <charset val="128"/>
    </font>
    <font>
      <b/>
      <sz val="18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4">
    <xf numFmtId="0" fontId="0" fillId="0" borderId="0" xfId="0"/>
    <xf numFmtId="0" fontId="0" fillId="0" borderId="1" xfId="0" applyFont="1" applyFill="1" applyBorder="1" applyAlignment="1" applyProtection="1">
      <alignment horizontal="right" vertical="center"/>
      <protection hidden="1"/>
    </xf>
    <xf numFmtId="0" fontId="0" fillId="0" borderId="2" xfId="0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0" fontId="8" fillId="0" borderId="4" xfId="0" applyFont="1" applyFill="1" applyBorder="1" applyAlignment="1" applyProtection="1">
      <alignment horizontal="left" vertical="center"/>
      <protection hidden="1"/>
    </xf>
    <xf numFmtId="0" fontId="3" fillId="0" borderId="5" xfId="0" applyFont="1" applyFill="1" applyBorder="1" applyAlignment="1" applyProtection="1">
      <alignment horizontal="center" vertical="center"/>
      <protection hidden="1"/>
    </xf>
    <xf numFmtId="0" fontId="3" fillId="0" borderId="6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176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7" xfId="0" applyFill="1" applyBorder="1" applyAlignment="1" applyProtection="1">
      <protection hidden="1"/>
    </xf>
    <xf numFmtId="0" fontId="3" fillId="0" borderId="8" xfId="0" applyFont="1" applyFill="1" applyBorder="1" applyAlignment="1" applyProtection="1">
      <alignment horizontal="left" vertical="center"/>
      <protection hidden="1"/>
    </xf>
    <xf numFmtId="0" fontId="3" fillId="0" borderId="9" xfId="0" applyFont="1" applyFill="1" applyBorder="1" applyAlignment="1" applyProtection="1">
      <alignment horizontal="center" vertical="center"/>
      <protection hidden="1"/>
    </xf>
    <xf numFmtId="179" fontId="4" fillId="2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Font="1" applyFill="1" applyBorder="1" applyAlignment="1" applyProtection="1">
      <alignment horizontal="right" vertical="center"/>
      <protection hidden="1"/>
    </xf>
    <xf numFmtId="38" fontId="12" fillId="0" borderId="7" xfId="1" applyFont="1" applyFill="1" applyBorder="1" applyAlignment="1" applyProtection="1">
      <alignment horizontal="right" vertical="center"/>
      <protection hidden="1"/>
    </xf>
    <xf numFmtId="180" fontId="4" fillId="0" borderId="7" xfId="1" applyNumberFormat="1" applyFont="1" applyFill="1" applyBorder="1" applyAlignment="1" applyProtection="1">
      <alignment horizontal="right" vertical="center"/>
      <protection hidden="1"/>
    </xf>
    <xf numFmtId="179" fontId="4" fillId="0" borderId="7" xfId="1" applyNumberFormat="1" applyFont="1" applyFill="1" applyBorder="1" applyAlignment="1" applyProtection="1">
      <alignment horizontal="right" vertical="center"/>
      <protection hidden="1"/>
    </xf>
    <xf numFmtId="0" fontId="0" fillId="0" borderId="7" xfId="0" applyNumberFormat="1" applyFont="1" applyFill="1" applyBorder="1" applyAlignment="1" applyProtection="1">
      <alignment horizontal="right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Font="1" applyFill="1" applyBorder="1" applyAlignment="1" applyProtection="1">
      <alignment vertical="center"/>
      <protection hidden="1"/>
    </xf>
    <xf numFmtId="179" fontId="4" fillId="0" borderId="7" xfId="0" applyNumberFormat="1" applyFont="1" applyBorder="1" applyAlignment="1" applyProtection="1">
      <alignment horizontal="right" vertical="center"/>
      <protection hidden="1"/>
    </xf>
    <xf numFmtId="176" fontId="0" fillId="0" borderId="7" xfId="0" applyNumberFormat="1" applyFont="1" applyBorder="1" applyAlignment="1" applyProtection="1">
      <alignment horizontal="right" vertical="center"/>
      <protection hidden="1"/>
    </xf>
    <xf numFmtId="176" fontId="4" fillId="0" borderId="7" xfId="0" applyNumberFormat="1" applyFont="1" applyBorder="1" applyAlignment="1" applyProtection="1">
      <alignment horizontal="left" vertical="center"/>
      <protection hidden="1"/>
    </xf>
    <xf numFmtId="0" fontId="0" fillId="0" borderId="8" xfId="0" applyFont="1" applyFill="1" applyBorder="1" applyAlignment="1" applyProtection="1">
      <alignment horizontal="left" vertical="center"/>
      <protection hidden="1"/>
    </xf>
    <xf numFmtId="0" fontId="12" fillId="0" borderId="10" xfId="0" applyFont="1" applyFill="1" applyBorder="1" applyAlignment="1" applyProtection="1">
      <alignment horizontal="right" vertical="center"/>
      <protection hidden="1"/>
    </xf>
    <xf numFmtId="0" fontId="3" fillId="0" borderId="11" xfId="0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0" fontId="12" fillId="0" borderId="2" xfId="0" applyFont="1" applyFill="1" applyBorder="1" applyAlignment="1" applyProtection="1">
      <alignment horizontal="right" vertical="center"/>
      <protection hidden="1"/>
    </xf>
    <xf numFmtId="179" fontId="4" fillId="0" borderId="12" xfId="0" applyNumberFormat="1" applyFont="1" applyFill="1" applyBorder="1" applyAlignment="1" applyProtection="1">
      <alignment horizontal="right" vertical="center"/>
      <protection hidden="1"/>
    </xf>
    <xf numFmtId="0" fontId="0" fillId="0" borderId="12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vertical="center"/>
      <protection hidden="1"/>
    </xf>
    <xf numFmtId="179" fontId="4" fillId="0" borderId="7" xfId="0" applyNumberFormat="1" applyFont="1" applyFill="1" applyBorder="1" applyAlignment="1" applyProtection="1">
      <alignment horizontal="right" vertical="center"/>
      <protection hidden="1"/>
    </xf>
    <xf numFmtId="177" fontId="12" fillId="0" borderId="8" xfId="0" applyNumberFormat="1" applyFont="1" applyFill="1" applyBorder="1" applyAlignment="1" applyProtection="1">
      <alignment vertical="center"/>
      <protection hidden="1"/>
    </xf>
    <xf numFmtId="179" fontId="4" fillId="0" borderId="13" xfId="0" applyNumberFormat="1" applyFont="1" applyFill="1" applyBorder="1" applyAlignment="1" applyProtection="1">
      <alignment horizontal="right" vertical="center"/>
      <protection hidden="1"/>
    </xf>
    <xf numFmtId="0" fontId="0" fillId="0" borderId="13" xfId="0" applyNumberFormat="1" applyFont="1" applyFill="1" applyBorder="1" applyAlignment="1" applyProtection="1">
      <alignment horizontal="right" vertical="center"/>
      <protection hidden="1"/>
    </xf>
    <xf numFmtId="0" fontId="10" fillId="0" borderId="13" xfId="0" applyNumberFormat="1" applyFont="1" applyFill="1" applyBorder="1" applyAlignment="1" applyProtection="1">
      <alignment horizontal="left" vertical="center"/>
      <protection hidden="1"/>
    </xf>
    <xf numFmtId="0" fontId="7" fillId="0" borderId="13" xfId="0" applyNumberFormat="1" applyFont="1" applyFill="1" applyBorder="1" applyAlignment="1" applyProtection="1">
      <alignment horizontal="left" vertical="center"/>
      <protection hidden="1"/>
    </xf>
    <xf numFmtId="177" fontId="0" fillId="0" borderId="14" xfId="0" applyNumberFormat="1" applyFont="1" applyFill="1" applyBorder="1" applyAlignment="1" applyProtection="1">
      <alignment vertical="center"/>
      <protection hidden="1"/>
    </xf>
    <xf numFmtId="0" fontId="3" fillId="0" borderId="15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vertical="center"/>
      <protection hidden="1"/>
    </xf>
    <xf numFmtId="0" fontId="3" fillId="0" borderId="10" xfId="0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Alignment="1" applyProtection="1">
      <alignment vertical="center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12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6" xfId="0" applyNumberFormat="1" applyFont="1" applyFill="1" applyBorder="1" applyAlignment="1" applyProtection="1">
      <alignment vertical="center"/>
      <protection hidden="1"/>
    </xf>
    <xf numFmtId="0" fontId="3" fillId="0" borderId="17" xfId="0" applyFont="1" applyFill="1" applyBorder="1" applyAlignment="1" applyProtection="1">
      <alignment vertical="center"/>
      <protection hidden="1"/>
    </xf>
    <xf numFmtId="0" fontId="5" fillId="0" borderId="13" xfId="0" applyFont="1" applyFill="1" applyBorder="1" applyAlignment="1" applyProtection="1">
      <alignment vertical="center"/>
      <protection hidden="1"/>
    </xf>
    <xf numFmtId="0" fontId="3" fillId="0" borderId="3" xfId="0" applyFont="1" applyFill="1" applyBorder="1" applyAlignment="1" applyProtection="1">
      <alignment horizontal="right" vertical="center"/>
      <protection hidden="1"/>
    </xf>
    <xf numFmtId="0" fontId="3" fillId="0" borderId="13" xfId="0" applyFont="1" applyFill="1" applyBorder="1" applyAlignment="1" applyProtection="1">
      <alignment vertical="center"/>
      <protection hidden="1"/>
    </xf>
    <xf numFmtId="0" fontId="6" fillId="0" borderId="13" xfId="0" applyNumberFormat="1" applyFont="1" applyFill="1" applyBorder="1" applyAlignment="1" applyProtection="1">
      <alignment horizontal="centerContinuous" vertical="center"/>
      <protection hidden="1"/>
    </xf>
    <xf numFmtId="0" fontId="5" fillId="0" borderId="13" xfId="0" applyNumberFormat="1" applyFont="1" applyFill="1" applyBorder="1" applyAlignment="1" applyProtection="1">
      <alignment horizontal="centerContinuous" vertical="center"/>
      <protection hidden="1"/>
    </xf>
    <xf numFmtId="177" fontId="5" fillId="0" borderId="14" xfId="0" applyNumberFormat="1" applyFont="1" applyFill="1" applyBorder="1" applyAlignment="1" applyProtection="1">
      <alignment vertical="center"/>
      <protection hidden="1"/>
    </xf>
    <xf numFmtId="0" fontId="0" fillId="0" borderId="18" xfId="0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3" fillId="0" borderId="6" xfId="0" applyFont="1" applyFill="1" applyBorder="1" applyAlignment="1" applyProtection="1">
      <alignment vertical="center"/>
      <protection hidden="1"/>
    </xf>
    <xf numFmtId="38" fontId="3" fillId="0" borderId="6" xfId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vertical="center"/>
      <protection hidden="1"/>
    </xf>
    <xf numFmtId="178" fontId="5" fillId="0" borderId="6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9" fillId="3" borderId="0" xfId="0" applyFont="1" applyFill="1" applyBorder="1" applyAlignment="1" applyProtection="1">
      <alignment horizontal="left" vertical="center" indent="1"/>
      <protection hidden="1"/>
    </xf>
    <xf numFmtId="0" fontId="9" fillId="0" borderId="0" xfId="0" applyFont="1" applyAlignment="1" applyProtection="1">
      <alignment horizontal="left" vertical="center" indent="1"/>
      <protection hidden="1"/>
    </xf>
    <xf numFmtId="0" fontId="0" fillId="0" borderId="17" xfId="0" applyFont="1" applyFill="1" applyBorder="1" applyAlignment="1" applyProtection="1">
      <alignment horizontal="left" vertical="center" indent="1"/>
      <protection hidden="1"/>
    </xf>
    <xf numFmtId="0" fontId="0" fillId="0" borderId="20" xfId="0" applyFont="1" applyBorder="1" applyAlignment="1" applyProtection="1">
      <alignment horizontal="left" vertical="center" indent="1"/>
      <protection hidden="1"/>
    </xf>
    <xf numFmtId="0" fontId="9" fillId="3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11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固定式1365!$B$42:$H$42</c:f>
              <c:numCache>
                <c:formatCode>General</c:formatCode>
                <c:ptCount val="7"/>
                <c:pt idx="0">
                  <c:v>0</c:v>
                </c:pt>
                <c:pt idx="1">
                  <c:v>244.2924613350398</c:v>
                </c:pt>
                <c:pt idx="2">
                  <c:v>347.30990531105539</c:v>
                </c:pt>
                <c:pt idx="3">
                  <c:v>426.68128615402054</c:v>
                </c:pt>
                <c:pt idx="4">
                  <c:v>493.76951571887372</c:v>
                </c:pt>
                <c:pt idx="5">
                  <c:v>552.98986783273506</c:v>
                </c:pt>
                <c:pt idx="6">
                  <c:v>606.61158466496101</c:v>
                </c:pt>
              </c:numCache>
            </c:numRef>
          </c:xVal>
          <c:yVal>
            <c:numRef>
              <c:f>固定式1365!$B$43:$H$43</c:f>
              <c:numCache>
                <c:formatCode>General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7D3-42C5-814F-5466F1674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9242031"/>
        <c:axId val="1"/>
      </c:scatterChart>
      <c:valAx>
        <c:axId val="5892420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通気量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Q(</a:t>
                </a: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ｍ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3/hr)</a:t>
                </a:r>
              </a:p>
            </c:rich>
          </c:tx>
          <c:layout>
            <c:manualLayout>
              <c:xMode val="edge"/>
              <c:yMode val="edge"/>
              <c:x val="0.4501224451016021"/>
              <c:y val="0.8818598918229143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333333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圧力差⊿</a:t>
                </a:r>
                <a:r>
                  <a:rPr lang="en-US" altLang="ja-JP" sz="1400"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P(Pa)</a:t>
                </a:r>
                <a:endParaRPr lang="ja-JP" altLang="en-US" sz="1400">
                  <a:latin typeface="ＭＳ Ｐゴシック" panose="020B0600070205080204" pitchFamily="50" charset="-128"/>
                  <a:ea typeface="ＭＳ Ｐゴシック" panose="020B0600070205080204" pitchFamily="50" charset="-128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89242031"/>
        <c:crosses val="autoZero"/>
        <c:crossBetween val="midCat"/>
      </c:valAx>
      <c:spPr>
        <a:noFill/>
        <a:ln w="285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3</xdr:row>
      <xdr:rowOff>95250</xdr:rowOff>
    </xdr:from>
    <xdr:to>
      <xdr:col>7</xdr:col>
      <xdr:colOff>600075</xdr:colOff>
      <xdr:row>11</xdr:row>
      <xdr:rowOff>200025</xdr:rowOff>
    </xdr:to>
    <xdr:pic>
      <xdr:nvPicPr>
        <xdr:cNvPr id="52358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56" t="16360" r="10262" b="29462"/>
        <a:stretch>
          <a:fillRect/>
        </a:stretch>
      </xdr:blipFill>
      <xdr:spPr bwMode="auto">
        <a:xfrm>
          <a:off x="28575" y="1123950"/>
          <a:ext cx="6353175" cy="2847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15</xdr:row>
      <xdr:rowOff>85725</xdr:rowOff>
    </xdr:from>
    <xdr:to>
      <xdr:col>7</xdr:col>
      <xdr:colOff>619125</xdr:colOff>
      <xdr:row>15</xdr:row>
      <xdr:rowOff>3667125</xdr:rowOff>
    </xdr:to>
    <xdr:graphicFrame macro="">
      <xdr:nvGraphicFramePr>
        <xdr:cNvPr id="52359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95250</xdr:rowOff>
    </xdr:from>
    <xdr:to>
      <xdr:col>8</xdr:col>
      <xdr:colOff>419100</xdr:colOff>
      <xdr:row>43</xdr:row>
      <xdr:rowOff>114300</xdr:rowOff>
    </xdr:to>
    <xdr:sp macro="" textlink="">
      <xdr:nvSpPr>
        <xdr:cNvPr id="52360" name="正方形/長方形 3"/>
        <xdr:cNvSpPr>
          <a:spLocks noChangeArrowheads="1"/>
        </xdr:cNvSpPr>
      </xdr:nvSpPr>
      <xdr:spPr bwMode="auto">
        <a:xfrm>
          <a:off x="0" y="10734675"/>
          <a:ext cx="6896100" cy="19240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showGridLines="0" showRowColHeaders="0" tabSelected="1" workbookViewId="0">
      <selection activeCell="G7" sqref="G7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4" t="s">
        <v>21</v>
      </c>
      <c r="B1" s="64"/>
      <c r="C1" s="64"/>
      <c r="D1" s="64"/>
      <c r="E1" s="65"/>
      <c r="F1" s="68" t="s">
        <v>22</v>
      </c>
      <c r="G1" s="69"/>
      <c r="H1" s="69"/>
    </row>
    <row r="2" spans="1:8" ht="27" customHeight="1" x14ac:dyDescent="0.15">
      <c r="A2" s="5"/>
      <c r="B2" s="5"/>
      <c r="C2" s="5"/>
      <c r="D2" s="5"/>
      <c r="E2" s="5"/>
    </row>
    <row r="3" spans="1:8" ht="27" customHeight="1" x14ac:dyDescent="0.15">
      <c r="A3" s="5"/>
      <c r="B3" s="5"/>
      <c r="C3" s="5"/>
      <c r="D3" s="5"/>
      <c r="E3" s="5"/>
    </row>
    <row r="4" spans="1:8" ht="27" customHeight="1" x14ac:dyDescent="0.15">
      <c r="A4" s="5"/>
      <c r="B4" s="5"/>
      <c r="C4" s="5"/>
      <c r="D4" s="5"/>
      <c r="E4" s="5"/>
    </row>
    <row r="5" spans="1:8" ht="27" customHeight="1" x14ac:dyDescent="0.15">
      <c r="A5" s="5"/>
      <c r="B5" s="5"/>
      <c r="C5" s="5"/>
      <c r="D5" s="5"/>
      <c r="E5" s="5"/>
    </row>
    <row r="6" spans="1:8" ht="27" customHeight="1" x14ac:dyDescent="0.15">
      <c r="A6" s="5"/>
      <c r="B6" s="5"/>
      <c r="C6" s="5"/>
      <c r="D6" s="5"/>
      <c r="E6" s="5"/>
    </row>
    <row r="7" spans="1:8" ht="27" customHeight="1" x14ac:dyDescent="0.15">
      <c r="A7" s="5"/>
      <c r="B7" s="5"/>
      <c r="C7" s="5"/>
      <c r="D7" s="5"/>
      <c r="E7" s="5"/>
    </row>
    <row r="8" spans="1:8" ht="27" customHeight="1" x14ac:dyDescent="0.15">
      <c r="A8" s="5"/>
      <c r="B8" s="5"/>
      <c r="C8" s="5"/>
      <c r="D8" s="5"/>
      <c r="E8" s="5"/>
    </row>
    <row r="9" spans="1:8" ht="27" customHeight="1" x14ac:dyDescent="0.15">
      <c r="A9" s="5"/>
      <c r="B9" s="5"/>
      <c r="C9" s="5"/>
      <c r="D9" s="5"/>
      <c r="E9" s="5"/>
    </row>
    <row r="10" spans="1:8" ht="27" customHeight="1" x14ac:dyDescent="0.15">
      <c r="A10" s="5"/>
      <c r="B10" s="5"/>
      <c r="C10" s="5"/>
      <c r="D10" s="5"/>
      <c r="E10" s="5"/>
    </row>
    <row r="11" spans="1:8" ht="27" customHeight="1" x14ac:dyDescent="0.15">
      <c r="A11" s="5"/>
      <c r="B11" s="5"/>
      <c r="C11" s="5"/>
      <c r="D11" s="5"/>
      <c r="E11" s="5"/>
    </row>
    <row r="12" spans="1:8" ht="27" customHeight="1" x14ac:dyDescent="0.15">
      <c r="A12" s="5"/>
      <c r="B12" s="5"/>
      <c r="C12" s="5"/>
      <c r="D12" s="5"/>
      <c r="E12" s="5"/>
    </row>
    <row r="13" spans="1:8" ht="27" customHeight="1" x14ac:dyDescent="0.15">
      <c r="A13" s="5"/>
      <c r="B13" s="5"/>
      <c r="C13" s="5"/>
      <c r="D13" s="5"/>
      <c r="E13" s="5"/>
    </row>
    <row r="14" spans="1:8" ht="27" customHeight="1" x14ac:dyDescent="0.15">
      <c r="A14" s="5"/>
      <c r="B14" s="5"/>
      <c r="C14" s="5"/>
      <c r="D14" s="5"/>
      <c r="E14" s="5"/>
    </row>
    <row r="15" spans="1:8" ht="27" customHeight="1" x14ac:dyDescent="0.15">
      <c r="A15" s="64" t="s">
        <v>23</v>
      </c>
      <c r="B15" s="64"/>
      <c r="C15" s="64"/>
      <c r="D15" s="64"/>
      <c r="E15" s="64"/>
      <c r="F15" s="64"/>
      <c r="G15" s="64"/>
      <c r="H15" s="64"/>
    </row>
    <row r="16" spans="1:8" ht="278.25" customHeight="1" x14ac:dyDescent="0.15">
      <c r="A16" s="72"/>
      <c r="B16" s="73"/>
      <c r="C16" s="73"/>
      <c r="D16" s="73"/>
      <c r="E16" s="73"/>
      <c r="F16" s="73"/>
      <c r="G16" s="73"/>
      <c r="H16" s="73"/>
    </row>
    <row r="17" spans="1:8" ht="27" customHeight="1" x14ac:dyDescent="0.15">
      <c r="A17" s="64" t="s">
        <v>29</v>
      </c>
      <c r="B17" s="64"/>
      <c r="C17" s="64"/>
      <c r="D17" s="64"/>
      <c r="E17" s="64"/>
      <c r="F17" s="64"/>
      <c r="G17" s="64"/>
      <c r="H17" s="64"/>
    </row>
    <row r="18" spans="1:8" ht="4.5" customHeight="1" thickBot="1" x14ac:dyDescent="0.2">
      <c r="A18" s="6"/>
      <c r="B18" s="6"/>
      <c r="C18" s="6"/>
      <c r="D18" s="6"/>
      <c r="E18" s="6"/>
      <c r="F18" s="6"/>
      <c r="G18" s="6"/>
      <c r="H18" s="6"/>
    </row>
    <row r="19" spans="1:8" ht="15.95" hidden="1" customHeight="1" x14ac:dyDescent="0.15">
      <c r="A19" s="7" t="s">
        <v>18</v>
      </c>
      <c r="B19" s="8" t="s">
        <v>17</v>
      </c>
      <c r="C19" s="9"/>
      <c r="D19" s="10">
        <v>6.3</v>
      </c>
      <c r="E19" s="11"/>
      <c r="F19" s="11"/>
      <c r="G19" s="11"/>
      <c r="H19" s="12" t="s">
        <v>15</v>
      </c>
    </row>
    <row r="20" spans="1:8" ht="15.95" hidden="1" customHeight="1" x14ac:dyDescent="0.15">
      <c r="A20" s="13"/>
      <c r="B20" s="8" t="s">
        <v>16</v>
      </c>
      <c r="C20" s="9"/>
      <c r="D20" s="10">
        <v>11.6</v>
      </c>
      <c r="E20" s="11"/>
      <c r="F20" s="11"/>
      <c r="G20" s="11"/>
      <c r="H20" s="12" t="s">
        <v>15</v>
      </c>
    </row>
    <row r="21" spans="1:8" ht="15.75" customHeight="1" x14ac:dyDescent="0.15">
      <c r="A21" s="70" t="s">
        <v>39</v>
      </c>
      <c r="B21" s="71"/>
      <c r="C21" s="1" t="s">
        <v>30</v>
      </c>
      <c r="D21" s="14">
        <v>1378</v>
      </c>
      <c r="E21" s="15" t="s">
        <v>14</v>
      </c>
      <c r="F21" s="16" t="s">
        <v>32</v>
      </c>
      <c r="G21" s="17">
        <v>100</v>
      </c>
      <c r="H21" s="12"/>
    </row>
    <row r="22" spans="1:8" ht="15.75" customHeight="1" x14ac:dyDescent="0.15">
      <c r="A22" s="70" t="s">
        <v>26</v>
      </c>
      <c r="B22" s="71"/>
      <c r="C22" s="2" t="s">
        <v>10</v>
      </c>
      <c r="D22" s="18">
        <v>241.8</v>
      </c>
      <c r="E22" s="19"/>
      <c r="F22" s="20"/>
      <c r="G22" s="20"/>
      <c r="H22" s="21" t="s">
        <v>34</v>
      </c>
    </row>
    <row r="23" spans="1:8" ht="15.75" customHeight="1" x14ac:dyDescent="0.15">
      <c r="A23" s="70" t="s">
        <v>24</v>
      </c>
      <c r="B23" s="71"/>
      <c r="C23" s="2" t="s">
        <v>13</v>
      </c>
      <c r="D23" s="22">
        <v>416.8</v>
      </c>
      <c r="E23" s="23"/>
      <c r="F23" s="24"/>
      <c r="G23" s="24"/>
      <c r="H23" s="25" t="s">
        <v>35</v>
      </c>
    </row>
    <row r="24" spans="1:8" ht="15.75" customHeight="1" x14ac:dyDescent="0.15">
      <c r="A24" s="70" t="s">
        <v>25</v>
      </c>
      <c r="B24" s="71"/>
      <c r="C24" s="26"/>
      <c r="D24" s="22">
        <f>IF(D21="","",((D23*100)/(D21*G21))*100)</f>
        <v>30.246734397677795</v>
      </c>
      <c r="E24" s="23"/>
      <c r="F24" s="24"/>
      <c r="G24" s="24"/>
      <c r="H24" s="21" t="s">
        <v>36</v>
      </c>
    </row>
    <row r="25" spans="1:8" ht="14.25" hidden="1" x14ac:dyDescent="0.15">
      <c r="A25" s="27" t="s">
        <v>12</v>
      </c>
      <c r="B25" s="28"/>
      <c r="C25" s="29" t="s">
        <v>11</v>
      </c>
      <c r="D25" s="30">
        <v>1.97</v>
      </c>
      <c r="E25" s="31"/>
      <c r="F25" s="32"/>
      <c r="G25" s="32"/>
      <c r="H25" s="33"/>
    </row>
    <row r="26" spans="1:8" ht="15.75" customHeight="1" x14ac:dyDescent="0.15">
      <c r="A26" s="70" t="s">
        <v>27</v>
      </c>
      <c r="B26" s="71"/>
      <c r="C26" s="2" t="s">
        <v>31</v>
      </c>
      <c r="D26" s="18">
        <v>167</v>
      </c>
      <c r="E26" s="19"/>
      <c r="F26" s="20"/>
      <c r="G26" s="20"/>
      <c r="H26" s="25" t="s">
        <v>35</v>
      </c>
    </row>
    <row r="27" spans="1:8" ht="15.95" hidden="1" customHeight="1" x14ac:dyDescent="0.15">
      <c r="A27" s="27" t="s">
        <v>9</v>
      </c>
      <c r="B27" s="28"/>
      <c r="C27" s="29" t="s">
        <v>8</v>
      </c>
      <c r="D27" s="34">
        <v>0.27900000000000003</v>
      </c>
      <c r="E27" s="19"/>
      <c r="F27" s="20"/>
      <c r="G27" s="20"/>
      <c r="H27" s="35"/>
    </row>
    <row r="28" spans="1:8" ht="15.75" customHeight="1" thickBot="1" x14ac:dyDescent="0.2">
      <c r="A28" s="66" t="s">
        <v>28</v>
      </c>
      <c r="B28" s="67"/>
      <c r="C28" s="3" t="s">
        <v>7</v>
      </c>
      <c r="D28" s="36">
        <f>D22</f>
        <v>241.8</v>
      </c>
      <c r="E28" s="37" t="s">
        <v>6</v>
      </c>
      <c r="F28" s="38">
        <f>ROUND(1/D25,2)</f>
        <v>0.51</v>
      </c>
      <c r="G28" s="39"/>
      <c r="H28" s="40" t="s">
        <v>33</v>
      </c>
    </row>
    <row r="29" spans="1:8" ht="15.95" hidden="1" customHeight="1" x14ac:dyDescent="0.15">
      <c r="A29" s="41" t="s">
        <v>5</v>
      </c>
      <c r="B29" s="42"/>
      <c r="C29" s="43" t="s">
        <v>4</v>
      </c>
      <c r="D29" s="44">
        <f>ROUND(D22/(D23*0.0001)/3600,2)</f>
        <v>1.61</v>
      </c>
      <c r="E29" s="45"/>
      <c r="F29" s="46"/>
      <c r="G29" s="46"/>
      <c r="H29" s="47" t="s">
        <v>3</v>
      </c>
    </row>
    <row r="30" spans="1:8" ht="15.95" hidden="1" customHeight="1" x14ac:dyDescent="0.15">
      <c r="A30" s="48" t="s">
        <v>2</v>
      </c>
      <c r="B30" s="49"/>
      <c r="C30" s="50" t="s">
        <v>1</v>
      </c>
      <c r="D30" s="51">
        <f>ROUND((2*9.8)/((353/(273+D20))*D29^2),2)</f>
        <v>6.1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6" t="s">
        <v>37</v>
      </c>
      <c r="D32" s="56"/>
      <c r="E32" s="62" t="s">
        <v>38</v>
      </c>
      <c r="F32" s="63"/>
      <c r="G32" s="63"/>
      <c r="H32" s="63"/>
    </row>
    <row r="34" spans="1:8" ht="14.25" x14ac:dyDescent="0.15">
      <c r="A34" s="57" t="s">
        <v>20</v>
      </c>
      <c r="B34" s="58">
        <v>0</v>
      </c>
      <c r="C34" s="59">
        <v>10</v>
      </c>
      <c r="D34" s="59">
        <v>20</v>
      </c>
      <c r="E34" s="59">
        <v>30</v>
      </c>
      <c r="F34" s="59">
        <v>40</v>
      </c>
      <c r="G34" s="59">
        <v>50</v>
      </c>
      <c r="H34" s="59">
        <v>60</v>
      </c>
    </row>
    <row r="35" spans="1:8" ht="14.25" x14ac:dyDescent="0.15">
      <c r="A35" s="57" t="s">
        <v>19</v>
      </c>
      <c r="B35" s="60">
        <f>固定式1365!$D$22*(B34/9.8)^(1/固定式1365!$D$25)</f>
        <v>0</v>
      </c>
      <c r="C35" s="60">
        <f>固定式1365!$D$22*(C34/9.8)^(1/固定式1365!$D$25)</f>
        <v>244.2924613350398</v>
      </c>
      <c r="D35" s="60">
        <f>固定式1365!$D$22*(D34/9.8)^(1/固定式1365!$D$25)</f>
        <v>347.30990531105539</v>
      </c>
      <c r="E35" s="60">
        <f>固定式1365!$D$22*(E34/9.8)^(1/固定式1365!$D$25)</f>
        <v>426.68128615402054</v>
      </c>
      <c r="F35" s="60">
        <f>固定式1365!$D$22*(F34/9.8)^(1/固定式1365!$D$25)</f>
        <v>493.76951571887372</v>
      </c>
      <c r="G35" s="60">
        <f>固定式1365!$D$22*(G34/9.8)^(1/固定式1365!$D$25)</f>
        <v>552.98986783273506</v>
      </c>
      <c r="H35" s="60">
        <f>固定式1365!$D$22*(H34/9.8)^(1/固定式1365!$D$25)</f>
        <v>606.61158466496101</v>
      </c>
    </row>
    <row r="37" spans="1:8" x14ac:dyDescent="0.15">
      <c r="A37" s="61" t="s">
        <v>0</v>
      </c>
    </row>
    <row r="38" spans="1:8" x14ac:dyDescent="0.15">
      <c r="A38" s="61"/>
    </row>
    <row r="42" spans="1:8" x14ac:dyDescent="0.15">
      <c r="A42" s="4" t="s">
        <v>19</v>
      </c>
      <c r="B42" s="4">
        <v>0</v>
      </c>
      <c r="C42" s="4">
        <v>244.2924613350398</v>
      </c>
      <c r="D42" s="4">
        <v>347.30990531105539</v>
      </c>
      <c r="E42" s="4">
        <v>426.68128615402054</v>
      </c>
      <c r="F42" s="4">
        <v>493.76951571887372</v>
      </c>
      <c r="G42" s="4">
        <v>552.98986783273506</v>
      </c>
      <c r="H42" s="4">
        <v>606.61158466496101</v>
      </c>
    </row>
    <row r="43" spans="1:8" x14ac:dyDescent="0.15">
      <c r="A43" s="4" t="s">
        <v>20</v>
      </c>
      <c r="B43" s="4">
        <v>0</v>
      </c>
      <c r="C43" s="4">
        <v>10</v>
      </c>
      <c r="D43" s="4">
        <v>20</v>
      </c>
      <c r="E43" s="4">
        <v>30</v>
      </c>
      <c r="F43" s="4">
        <v>40</v>
      </c>
      <c r="G43" s="4">
        <v>50</v>
      </c>
      <c r="H43" s="4">
        <v>60</v>
      </c>
    </row>
  </sheetData>
  <sheetProtection password="E8FD" sheet="1" selectLockedCells="1"/>
  <mergeCells count="12">
    <mergeCell ref="E32:H32"/>
    <mergeCell ref="A17:H17"/>
    <mergeCell ref="A1:E1"/>
    <mergeCell ref="A28:B28"/>
    <mergeCell ref="F1:H1"/>
    <mergeCell ref="A21:B21"/>
    <mergeCell ref="A23:B23"/>
    <mergeCell ref="A24:B24"/>
    <mergeCell ref="A22:B22"/>
    <mergeCell ref="A26:B26"/>
    <mergeCell ref="A15:H15"/>
    <mergeCell ref="A16:H16"/>
  </mergeCells>
  <phoneticPr fontId="2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固定式1365</vt:lpstr>
      <vt:lpstr>固定式1365!Print_Area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設計課</dc:creator>
  <cp:lastModifiedBy>ws16</cp:lastModifiedBy>
  <cp:lastPrinted>2018-07-24T04:41:34Z</cp:lastPrinted>
  <dcterms:created xsi:type="dcterms:W3CDTF">1999-11-18T07:30:21Z</dcterms:created>
  <dcterms:modified xsi:type="dcterms:W3CDTF">2022-04-25T23:33:56Z</dcterms:modified>
  <cp:contentStatus/>
</cp:coreProperties>
</file>