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mb/nRVKH8UlvPTr7gU5vXgfZYnburp0yCLR0r71IgySSgRZQ6aMIeoj90Dect12qkcDjAdV/r5tvewKKhPMhtw==" workbookSaltValue="BvOohdir+dnbGLcV+pLkEQ==" workbookSpinCount="100000" lockStructure="1"/>
  <bookViews>
    <workbookView xWindow="0" yWindow="0" windowWidth="28800" windowHeight="14010"/>
  </bookViews>
  <sheets>
    <sheet name="固定式455" sheetId="1" r:id="rId1"/>
  </sheets>
  <definedNames>
    <definedName name="_xlnm.Print_Area" localSheetId="0">固定式455!$A$1:$H$32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D29" i="1"/>
  <c r="D30" i="1" s="1"/>
  <c r="F28" i="1"/>
  <c r="D28" i="1"/>
  <c r="D24" i="1"/>
</calcChain>
</file>

<file path=xl/sharedStrings.xml><?xml version="1.0" encoding="utf-8"?>
<sst xmlns="http://schemas.openxmlformats.org/spreadsheetml/2006/main" count="42" uniqueCount="41">
  <si>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</si>
  <si>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</si>
  <si>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</si>
  <si>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</si>
  <si>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℃</t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</si>
  <si>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</si>
  <si>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ｎ＝</t>
    <phoneticPr fontId="2"/>
  </si>
  <si>
    <t>ａ＝</t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</si>
  <si>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</si>
  <si>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</si>
  <si>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</si>
  <si>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</si>
  <si>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</si>
  <si>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</si>
  <si>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</si>
  <si>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</si>
  <si>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</si>
  <si>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</si>
  <si>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</si>
  <si>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ループエアスリット(固定式455)　商品図</t>
    <rPh sb="10" eb="12">
      <t>コテイ</t>
    </rPh>
    <rPh sb="12" eb="13">
      <t>シキ</t>
    </rPh>
    <rPh sb="18" eb="20">
      <t>ショウヒン</t>
    </rPh>
    <rPh sb="20" eb="21">
      <t>ズ</t>
    </rPh>
    <phoneticPr fontId="2"/>
  </si>
  <si>
    <t>自然換気シリーズ</t>
    <rPh sb="0" eb="4">
      <t>シゼンカンキ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</si>
  <si>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</si>
  <si>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</si>
  <si>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PQ-SV057 ループエアスリット-固定式455</t>
    <rPh sb="19" eb="22">
      <t>コテイシキ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</si>
  <si>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</si>
  <si>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</si>
  <si>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</si>
  <si>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</si>
  <si>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</si>
  <si>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商品寸法</t>
    <rPh sb="0" eb="2">
      <t>ショウヒン</t>
    </rPh>
    <rPh sb="2" eb="4">
      <t>スンポウ</t>
    </rPh>
    <phoneticPr fontId="2"/>
  </si>
  <si>
    <t>W</t>
    <phoneticPr fontId="2"/>
  </si>
  <si>
    <t>Ａ＝</t>
    <phoneticPr fontId="2"/>
  </si>
  <si>
    <t>αＡ＝</t>
    <phoneticPr fontId="2"/>
  </si>
  <si>
    <t>Ｑ＝</t>
    <phoneticPr fontId="2"/>
  </si>
  <si>
    <t>×</t>
    <phoneticPr fontId="2"/>
  </si>
  <si>
    <t>H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</si>
  <si>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</si>
  <si>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</si>
  <si>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％</t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</si>
  <si>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</si>
  <si>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技術データ</t>
    <rPh sb="0" eb="2">
      <t>ギジュツ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</si>
</sst>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"/>
    <numFmt numFmtId="177" formatCode="#,##0.0;[Red]\-#,##0.0"/>
    <numFmt numFmtId="178" formatCode="0.000"/>
    <numFmt numFmtId="179" formatCode="0.0_ "/>
    <numFmt numFmtId="180" formatCode="0_ "/>
    <numFmt numFmtId="181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4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19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81" fontId="6" fillId="3" borderId="5" xfId="1" applyNumberFormat="1" applyFont="1" applyFill="1" applyBorder="1" applyAlignment="1" applyProtection="1">
      <alignment horizontal="right" vertical="center"/>
      <protection hidden="1"/>
    </xf>
    <xf numFmtId="38" fontId="6" fillId="0" borderId="5" xfId="1" applyFont="1" applyFill="1" applyBorder="1" applyAlignment="1" applyProtection="1">
      <alignment horizontal="right" vertical="center"/>
      <protection hidden="1"/>
    </xf>
    <xf numFmtId="38" fontId="6" fillId="0" borderId="0" xfId="1" applyFont="1" applyFill="1" applyAlignment="1" applyProtection="1">
      <alignment horizontal="right" vertical="center"/>
      <protection hidden="1"/>
    </xf>
    <xf numFmtId="177" fontId="6" fillId="0" borderId="5" xfId="1" applyNumberFormat="1" applyFont="1" applyFill="1" applyBorder="1" applyAlignment="1" applyProtection="1">
      <alignment horizontal="right" vertical="center"/>
      <protection hidden="1"/>
    </xf>
    <xf numFmtId="38" fontId="5" fillId="0" borderId="6" xfId="1" applyFont="1" applyFill="1" applyBorder="1" applyAlignment="1" applyProtection="1">
      <alignment horizontal="left" vertical="center"/>
      <protection hidden="1"/>
    </xf>
    <xf numFmtId="38" fontId="6" fillId="0" borderId="0" xfId="1" applyFont="1" applyFill="1" applyAlignment="1" applyProtection="1">
      <alignment horizontal="center" vertical="center"/>
      <protection hidden="1"/>
    </xf>
    <xf numFmtId="181" fontId="1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right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181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4" fillId="0" borderId="4" xfId="0" applyFont="1" applyFill="1" applyBorder="1" applyAlignment="1" applyProtection="1">
      <alignment horizontal="right" vertical="center"/>
      <protection hidden="1"/>
    </xf>
    <xf numFmtId="181" fontId="1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right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vertical="center"/>
      <protection hidden="1"/>
    </xf>
    <xf numFmtId="181" fontId="1" fillId="0" borderId="5" xfId="0" applyNumberFormat="1" applyFont="1" applyFill="1" applyBorder="1" applyAlignment="1" applyProtection="1">
      <alignment horizontal="right" vertical="center"/>
      <protection hidden="1"/>
    </xf>
    <xf numFmtId="178" fontId="4" fillId="0" borderId="6" xfId="0" applyNumberFormat="1" applyFont="1" applyFill="1" applyBorder="1" applyAlignment="1" applyProtection="1">
      <alignment vertical="center"/>
      <protection hidden="1"/>
    </xf>
    <xf numFmtId="181" fontId="1" fillId="0" borderId="15" xfId="0" applyNumberFormat="1" applyFont="1" applyFill="1" applyBorder="1" applyAlignment="1" applyProtection="1">
      <alignment horizontal="right" vertical="center"/>
      <protection hidden="1"/>
    </xf>
    <xf numFmtId="0" fontId="4" fillId="0" borderId="15" xfId="0" applyNumberFormat="1" applyFont="1" applyFill="1" applyBorder="1" applyAlignment="1" applyProtection="1">
      <alignment horizontal="right" vertical="center"/>
      <protection hidden="1"/>
    </xf>
    <xf numFmtId="0" fontId="16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8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7" xfId="0" applyNumberFormat="1" applyFont="1" applyFill="1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Font="1" applyFill="1" applyBorder="1" applyAlignment="1" applyProtection="1">
      <alignment horizontal="left" vertical="center"/>
      <protection hidden="1"/>
    </xf>
    <xf numFmtId="0" fontId="11" fillId="4" borderId="0" xfId="0" applyFont="1" applyFill="1" applyBorder="1" applyAlignment="1" applyProtection="1">
      <alignment vertical="center"/>
      <protection hidden="1"/>
    </xf>
    <xf numFmtId="38" fontId="11" fillId="4" borderId="0" xfId="1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center" vertical="center"/>
      <protection hidden="1"/>
    </xf>
    <xf numFmtId="179" fontId="12" fillId="4" borderId="0" xfId="0" applyNumberFormat="1" applyFont="1" applyFill="1" applyBorder="1" applyAlignment="1" applyProtection="1">
      <alignment vertical="center"/>
      <protection hidden="1"/>
    </xf>
    <xf numFmtId="0" fontId="13" fillId="4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4" fillId="2" borderId="0" xfId="0" applyFont="1" applyFill="1" applyBorder="1" applyAlignment="1" applyProtection="1">
      <alignment horizontal="left" vertical="center" indent="1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  <xf numFmtId="0" fontId="15" fillId="0" borderId="0" xfId="0" applyFont="1" applyAlignment="1" applyProtection="1">
      <alignment horizontal="left" vertical="center" indent="1"/>
      <protection hidden="1"/>
    </xf>
    <xf numFmtId="0" fontId="14" fillId="2" borderId="0" xfId="0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center"/>
      <protection hidden="1"/>
    </xf>
    <xf numFmtId="38" fontId="6" fillId="0" borderId="8" xfId="1" applyFont="1" applyFill="1" applyBorder="1" applyAlignment="1" applyProtection="1">
      <alignment horizontal="left" vertical="center" indent="1"/>
      <protection hidden="1"/>
    </xf>
    <xf numFmtId="0" fontId="6" fillId="0" borderId="9" xfId="0" applyFont="1" applyBorder="1" applyAlignment="1" applyProtection="1">
      <alignment horizontal="left" vertical="center" indent="1"/>
      <protection hidden="1"/>
    </xf>
    <xf numFmtId="180" fontId="0" fillId="0" borderId="8" xfId="0" applyNumberFormat="1" applyFont="1" applyFill="1" applyBorder="1" applyAlignment="1" applyProtection="1">
      <alignment horizontal="left" vertical="center" indent="1"/>
      <protection hidden="1"/>
    </xf>
    <xf numFmtId="180" fontId="0" fillId="0" borderId="9" xfId="0" applyNumberFormat="1" applyFont="1" applyBorder="1" applyAlignment="1" applyProtection="1">
      <alignment horizontal="left" vertical="center" indent="1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8" xfId="0" applyFont="1" applyBorder="1" applyAlignment="1" applyProtection="1">
      <alignment horizontal="left" vertical="center" indent="1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55543057117855E-2"/>
          <c:y val="6.3983283081350373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固定式455!$B$35:$H$35</c:f>
              <c:numCache>
                <c:formatCode>0.0_ </c:formatCode>
                <c:ptCount val="7"/>
                <c:pt idx="0">
                  <c:v>0</c:v>
                </c:pt>
                <c:pt idx="1">
                  <c:v>76.742557814251455</c:v>
                </c:pt>
                <c:pt idx="2">
                  <c:v>112.08139700443387</c:v>
                </c:pt>
                <c:pt idx="3">
                  <c:v>139.88085144552869</c:v>
                </c:pt>
                <c:pt idx="4">
                  <c:v>163.69326110906158</c:v>
                </c:pt>
                <c:pt idx="5">
                  <c:v>184.92136566621019</c:v>
                </c:pt>
                <c:pt idx="6">
                  <c:v>204.29396270752198</c:v>
                </c:pt>
              </c:numCache>
            </c:numRef>
          </c:xVal>
          <c:yVal>
            <c:numRef>
              <c:f>固定式455!$B$34:$H$34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279-4E33-BC89-B91412E1DB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565072"/>
        <c:axId val="491569776"/>
      </c:scatterChart>
      <c:valAx>
        <c:axId val="491565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2543098779319249"/>
              <c:y val="0.900091827364554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69776"/>
        <c:crosses val="autoZero"/>
        <c:crossBetween val="midCat"/>
      </c:valAx>
      <c:valAx>
        <c:axId val="491569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5.6326292546764986E-5"/>
              <c:y val="0.26721849851413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91565072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238125</xdr:colOff>
      <xdr:row>15</xdr:row>
      <xdr:rowOff>57150</xdr:rowOff>
    </xdr:from>
    <xdr:to>
      <xdr:col>7</xdr:col>
      <xdr:colOff>457200</xdr:colOff>
      <xdr:row>15</xdr:row>
      <xdr:rowOff>3514725</xdr:rowOff>
    </xdr:to>
    <xdr:graphicFrame macro="">
      <xdr:nvGraphicFramePr>
        <xdr:cNvPr id="4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85724</xdr:colOff>
      <xdr:row>3</xdr:row>
      <xdr:rowOff>142875</xdr:rowOff>
    </xdr:from>
    <xdr:to>
      <xdr:col>7</xdr:col>
      <xdr:colOff>609600</xdr:colOff>
      <xdr:row>11</xdr:row>
      <xdr:rowOff>228918</xdr:rowOff>
    </xdr:to>
    <xdr:pic>
      <xdr:nvPicPr>
        <xdr:cNvPr id="5" name="図 4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1602" r="2037"/>
        <a:stretch/>
      </xdr:blipFill>
      <xdr:spPr>
        <a:xfrm>
          <a:off x="85724" y="1171575"/>
          <a:ext cx="6305551" cy="28292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38"/>
  <sheetViews>
    <sheetView showGridLines="0" showRowColHeaders="0" tabSelected="1" zoomScaleNormal="100" workbookViewId="0">
      <selection activeCell="F7" sqref="F7"/>
    </sheetView>
  </sheetViews>
  <sheetFormatPr defaultRowHeight="13.5" x14ac:dyDescent="0.15"/>
  <cols>
    <col min="1" max="1" width="15.625" style="4" customWidth="1"/>
    <col min="2" max="2" width="14.625" style="4" customWidth="1"/>
    <col min="3" max="8" width="9.1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64" t="s">
        <v>19</v>
      </c>
      <c r="B1" s="64"/>
      <c r="C1" s="64"/>
      <c r="D1" s="64"/>
      <c r="E1" s="67"/>
      <c r="F1" s="68" t="s">
        <v>20</v>
      </c>
      <c r="G1" s="69"/>
      <c r="H1" s="69"/>
    </row>
    <row r="2" spans="1:8" ht="27" customHeight="1" x14ac:dyDescent="0.15">
      <c r="A2" s="63"/>
      <c r="B2" s="63"/>
      <c r="C2" s="63"/>
      <c r="D2" s="63"/>
      <c r="E2" s="63"/>
    </row>
    <row r="3" spans="1:8" ht="27" customHeight="1" x14ac:dyDescent="0.15">
      <c r="A3" s="63"/>
      <c r="B3" s="63"/>
      <c r="C3" s="63"/>
      <c r="D3" s="63"/>
      <c r="E3" s="63"/>
    </row>
    <row r="4" spans="1:8" ht="27" customHeight="1" x14ac:dyDescent="0.15">
      <c r="A4" s="63"/>
      <c r="B4" s="63"/>
      <c r="C4" s="63"/>
      <c r="D4" s="63"/>
      <c r="E4" s="63"/>
    </row>
    <row r="5" spans="1:8" ht="27" customHeight="1" x14ac:dyDescent="0.15">
      <c r="A5" s="63"/>
      <c r="B5" s="63"/>
      <c r="C5" s="63"/>
      <c r="D5" s="63"/>
      <c r="E5" s="63"/>
    </row>
    <row r="6" spans="1:8" ht="27" customHeight="1" x14ac:dyDescent="0.15">
      <c r="A6" s="63"/>
      <c r="B6" s="63"/>
      <c r="C6" s="63"/>
      <c r="D6" s="63"/>
      <c r="E6" s="63"/>
    </row>
    <row r="7" spans="1:8" ht="27" customHeight="1" x14ac:dyDescent="0.15">
      <c r="A7" s="63"/>
      <c r="B7" s="63"/>
      <c r="C7" s="63"/>
      <c r="D7" s="63"/>
      <c r="E7" s="63"/>
    </row>
    <row r="8" spans="1:8" ht="27" customHeight="1" x14ac:dyDescent="0.15">
      <c r="A8" s="63"/>
      <c r="B8" s="63"/>
      <c r="C8" s="63"/>
      <c r="D8" s="63"/>
      <c r="E8" s="63"/>
    </row>
    <row r="9" spans="1:8" ht="27" customHeight="1" x14ac:dyDescent="0.15">
      <c r="A9" s="63"/>
      <c r="B9" s="63"/>
      <c r="C9" s="63"/>
      <c r="D9" s="63"/>
      <c r="E9" s="63"/>
    </row>
    <row r="10" spans="1:8" ht="27" customHeight="1" x14ac:dyDescent="0.15">
      <c r="A10" s="63"/>
      <c r="B10" s="63"/>
      <c r="C10" s="63"/>
      <c r="D10" s="63"/>
      <c r="E10" s="63"/>
    </row>
    <row r="11" spans="1:8" ht="27" customHeight="1" x14ac:dyDescent="0.15">
      <c r="A11" s="63"/>
      <c r="B11" s="63"/>
      <c r="C11" s="63"/>
      <c r="D11" s="63"/>
      <c r="E11" s="63"/>
    </row>
    <row r="12" spans="1:8" ht="27" customHeight="1" x14ac:dyDescent="0.15">
      <c r="A12" s="63"/>
      <c r="B12" s="63"/>
      <c r="C12" s="63"/>
      <c r="D12" s="63"/>
      <c r="E12" s="63"/>
    </row>
    <row r="13" spans="1:8" ht="27" customHeight="1" x14ac:dyDescent="0.15">
      <c r="A13" s="63"/>
      <c r="B13" s="63"/>
      <c r="C13" s="63"/>
      <c r="D13" s="63"/>
      <c r="E13" s="63"/>
    </row>
    <row r="14" spans="1:8" ht="27" customHeight="1" x14ac:dyDescent="0.15">
      <c r="A14" s="63"/>
      <c r="B14" s="63"/>
      <c r="C14" s="63"/>
      <c r="D14" s="63"/>
      <c r="E14" s="63"/>
    </row>
    <row r="15" spans="1:8" ht="27" customHeight="1" x14ac:dyDescent="0.15">
      <c r="A15" s="64" t="s">
        <v>21</v>
      </c>
      <c r="B15" s="64"/>
      <c r="C15" s="64"/>
      <c r="D15" s="64"/>
      <c r="E15" s="64"/>
      <c r="F15" s="64"/>
      <c r="G15" s="64"/>
      <c r="H15" s="64"/>
    </row>
    <row r="16" spans="1:8" ht="278.25" customHeight="1" x14ac:dyDescent="0.15">
      <c r="A16" s="65"/>
      <c r="B16" s="66"/>
      <c r="C16" s="66"/>
      <c r="D16" s="66"/>
      <c r="E16" s="66"/>
      <c r="F16" s="66"/>
      <c r="G16" s="66"/>
      <c r="H16" s="66"/>
    </row>
    <row r="17" spans="1:8" ht="27" customHeight="1" x14ac:dyDescent="0.15">
      <c r="A17" s="64" t="s">
        <v>40</v>
      </c>
      <c r="B17" s="64"/>
      <c r="C17" s="64"/>
      <c r="D17" s="64"/>
      <c r="E17" s="64"/>
      <c r="F17" s="64"/>
      <c r="G17" s="64"/>
      <c r="H17" s="64"/>
    </row>
    <row r="18" spans="1:8" ht="5.2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0</v>
      </c>
      <c r="B19" s="7" t="s">
        <v>1</v>
      </c>
      <c r="C19" s="8"/>
      <c r="D19" s="9">
        <v>6.3</v>
      </c>
      <c r="E19" s="10"/>
      <c r="F19" s="10"/>
      <c r="G19" s="10"/>
      <c r="H19" s="11" t="s">
        <v>2</v>
      </c>
    </row>
    <row r="20" spans="1:8" ht="15.95" hidden="1" customHeight="1" x14ac:dyDescent="0.15">
      <c r="A20" s="12"/>
      <c r="B20" s="7" t="s">
        <v>3</v>
      </c>
      <c r="C20" s="8"/>
      <c r="D20" s="9">
        <v>11.6</v>
      </c>
      <c r="E20" s="10"/>
      <c r="F20" s="10"/>
      <c r="G20" s="10"/>
      <c r="H20" s="11" t="s">
        <v>4</v>
      </c>
    </row>
    <row r="21" spans="1:8" s="18" customFormat="1" ht="15.75" customHeight="1" x14ac:dyDescent="0.15">
      <c r="A21" s="72" t="s">
        <v>29</v>
      </c>
      <c r="B21" s="73"/>
      <c r="C21" s="1" t="s">
        <v>30</v>
      </c>
      <c r="D21" s="13">
        <v>468</v>
      </c>
      <c r="E21" s="14" t="s">
        <v>34</v>
      </c>
      <c r="F21" s="15" t="s">
        <v>35</v>
      </c>
      <c r="G21" s="16">
        <v>100</v>
      </c>
      <c r="H21" s="17"/>
    </row>
    <row r="22" spans="1:8" ht="15.75" customHeight="1" x14ac:dyDescent="0.15">
      <c r="A22" s="74" t="s">
        <v>24</v>
      </c>
      <c r="B22" s="75"/>
      <c r="C22" s="2" t="s">
        <v>7</v>
      </c>
      <c r="D22" s="19">
        <v>75.900000000000006</v>
      </c>
      <c r="E22" s="20"/>
      <c r="F22" s="21"/>
      <c r="G22" s="21"/>
      <c r="H22" s="22" t="s">
        <v>36</v>
      </c>
    </row>
    <row r="23" spans="1:8" ht="15.75" customHeight="1" x14ac:dyDescent="0.15">
      <c r="A23" s="76" t="s">
        <v>25</v>
      </c>
      <c r="B23" s="77"/>
      <c r="C23" s="2" t="s">
        <v>31</v>
      </c>
      <c r="D23" s="23">
        <v>129.4</v>
      </c>
      <c r="E23" s="24"/>
      <c r="F23" s="25"/>
      <c r="G23" s="25"/>
      <c r="H23" s="26" t="s">
        <v>37</v>
      </c>
    </row>
    <row r="24" spans="1:8" ht="15.75" customHeight="1" x14ac:dyDescent="0.15">
      <c r="A24" s="76" t="s">
        <v>26</v>
      </c>
      <c r="B24" s="77"/>
      <c r="C24" s="27"/>
      <c r="D24" s="23">
        <f>IF(D21="","",((D23*100)/(D21*G21))*100)</f>
        <v>27.649572649572651</v>
      </c>
      <c r="E24" s="24"/>
      <c r="F24" s="25"/>
      <c r="G24" s="25"/>
      <c r="H24" s="22" t="s">
        <v>38</v>
      </c>
    </row>
    <row r="25" spans="1:8" ht="14.25" hidden="1" x14ac:dyDescent="0.15">
      <c r="A25" s="28" t="s">
        <v>5</v>
      </c>
      <c r="B25" s="29"/>
      <c r="C25" s="30" t="s">
        <v>6</v>
      </c>
      <c r="D25" s="31">
        <v>1.83</v>
      </c>
      <c r="E25" s="32"/>
      <c r="F25" s="33"/>
      <c r="G25" s="33"/>
      <c r="H25" s="34"/>
    </row>
    <row r="26" spans="1:8" ht="15.75" customHeight="1" x14ac:dyDescent="0.15">
      <c r="A26" s="76" t="s">
        <v>27</v>
      </c>
      <c r="B26" s="77"/>
      <c r="C26" s="2" t="s">
        <v>32</v>
      </c>
      <c r="D26" s="19">
        <v>52</v>
      </c>
      <c r="E26" s="20"/>
      <c r="F26" s="21"/>
      <c r="G26" s="21"/>
      <c r="H26" s="26" t="s">
        <v>39</v>
      </c>
    </row>
    <row r="27" spans="1:8" ht="15.95" hidden="1" customHeight="1" x14ac:dyDescent="0.15">
      <c r="A27" s="28" t="s">
        <v>8</v>
      </c>
      <c r="B27" s="29"/>
      <c r="C27" s="30" t="s">
        <v>9</v>
      </c>
      <c r="D27" s="35">
        <v>0.27900000000000003</v>
      </c>
      <c r="E27" s="20"/>
      <c r="F27" s="21"/>
      <c r="G27" s="21"/>
      <c r="H27" s="36"/>
    </row>
    <row r="28" spans="1:8" ht="15.75" customHeight="1" thickBot="1" x14ac:dyDescent="0.2">
      <c r="A28" s="78" t="s">
        <v>28</v>
      </c>
      <c r="B28" s="79"/>
      <c r="C28" s="3" t="s">
        <v>33</v>
      </c>
      <c r="D28" s="37">
        <f>D22</f>
        <v>75.900000000000006</v>
      </c>
      <c r="E28" s="38" t="s">
        <v>10</v>
      </c>
      <c r="F28" s="39">
        <f>ROUND(1/D25,2)</f>
        <v>0.55000000000000004</v>
      </c>
      <c r="G28" s="40"/>
      <c r="H28" s="41" t="s">
        <v>36</v>
      </c>
    </row>
    <row r="29" spans="1:8" ht="15.95" hidden="1" customHeight="1" x14ac:dyDescent="0.15">
      <c r="A29" s="42" t="s">
        <v>11</v>
      </c>
      <c r="B29" s="43"/>
      <c r="C29" s="27" t="s">
        <v>12</v>
      </c>
      <c r="D29" s="44">
        <f>ROUND(D22/(D23*0.0001)/3600,2)</f>
        <v>1.63</v>
      </c>
      <c r="E29" s="45"/>
      <c r="F29" s="46"/>
      <c r="G29" s="46"/>
      <c r="H29" s="47" t="s">
        <v>13</v>
      </c>
    </row>
    <row r="30" spans="1:8" ht="15.95" hidden="1" customHeight="1" x14ac:dyDescent="0.15">
      <c r="A30" s="48" t="s">
        <v>14</v>
      </c>
      <c r="B30" s="49"/>
      <c r="C30" s="50" t="s">
        <v>15</v>
      </c>
      <c r="D30" s="51">
        <f>ROUND((2*9.8)/((353/(273+D20))*D29^2),2)</f>
        <v>5.95</v>
      </c>
      <c r="E30" s="52"/>
      <c r="F30" s="53"/>
      <c r="G30" s="53"/>
      <c r="H30" s="54"/>
    </row>
    <row r="31" spans="1:8" ht="14.25" customHeight="1" x14ac:dyDescent="0.15"/>
    <row r="32" spans="1:8" ht="14.25" customHeight="1" x14ac:dyDescent="0.15">
      <c r="B32" s="55"/>
      <c r="C32" s="56" t="s">
        <v>22</v>
      </c>
      <c r="D32" s="55"/>
      <c r="E32" s="70" t="s">
        <v>23</v>
      </c>
      <c r="F32" s="71"/>
      <c r="G32" s="71"/>
      <c r="H32" s="71"/>
    </row>
    <row r="34" spans="1:8" s="60" customFormat="1" ht="14.25" x14ac:dyDescent="0.15">
      <c r="A34" s="57" t="s">
        <v>16</v>
      </c>
      <c r="B34" s="58">
        <v>0</v>
      </c>
      <c r="C34" s="59">
        <v>10</v>
      </c>
      <c r="D34" s="59">
        <v>20</v>
      </c>
      <c r="E34" s="59">
        <v>30</v>
      </c>
      <c r="F34" s="59">
        <v>40</v>
      </c>
      <c r="G34" s="59">
        <v>50</v>
      </c>
      <c r="H34" s="59">
        <v>60</v>
      </c>
    </row>
    <row r="35" spans="1:8" s="60" customFormat="1" ht="14.25" x14ac:dyDescent="0.15">
      <c r="A35" s="57" t="s">
        <v>17</v>
      </c>
      <c r="B35" s="61">
        <f>固定式455!$D$22*(B34/9.8)^(1/固定式455!$D$25)</f>
        <v>0</v>
      </c>
      <c r="C35" s="61">
        <f>固定式455!$D$22*(C34/9.8)^(1/固定式455!$D$25)</f>
        <v>76.742557814251455</v>
      </c>
      <c r="D35" s="61">
        <f>固定式455!$D$22*(D34/9.8)^(1/固定式455!$D$25)</f>
        <v>112.08139700443387</v>
      </c>
      <c r="E35" s="61">
        <f>固定式455!$D$22*(E34/9.8)^(1/固定式455!$D$25)</f>
        <v>139.88085144552869</v>
      </c>
      <c r="F35" s="61">
        <f>固定式455!$D$22*(F34/9.8)^(1/固定式455!$D$25)</f>
        <v>163.69326110906158</v>
      </c>
      <c r="G35" s="61">
        <f>固定式455!$D$22*(G34/9.8)^(1/固定式455!$D$25)</f>
        <v>184.92136566621019</v>
      </c>
      <c r="H35" s="61">
        <f>固定式455!$D$22*(H34/9.8)^(1/固定式455!$D$25)</f>
        <v>204.29396270752198</v>
      </c>
    </row>
    <row r="36" spans="1:8" s="60" customFormat="1" x14ac:dyDescent="0.15"/>
    <row r="37" spans="1:8" s="60" customFormat="1" x14ac:dyDescent="0.15">
      <c r="A37" s="62" t="s">
        <v>18</v>
      </c>
    </row>
    <row r="38" spans="1:8" s="60" customFormat="1" x14ac:dyDescent="0.15">
      <c r="A38" s="62"/>
    </row>
  </sheetData>
  <sheetProtection password="E8FD" sheet="1" objects="1" scenarios="1" selectLockedCells="1"/>
  <mergeCells count="13">
    <mergeCell ref="E32:H32"/>
    <mergeCell ref="A21:B21"/>
    <mergeCell ref="A22:B22"/>
    <mergeCell ref="A23:B23"/>
    <mergeCell ref="A24:B24"/>
    <mergeCell ref="A26:B26"/>
    <mergeCell ref="A28:B28"/>
    <mergeCell ref="A2:E14"/>
    <mergeCell ref="A15:H15"/>
    <mergeCell ref="A16:H16"/>
    <mergeCell ref="A17:H17"/>
    <mergeCell ref="A1:E1"/>
    <mergeCell ref="F1:H1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固定式455</vt:lpstr>
      <vt:lpstr>固定式455!Print_Area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cp:lastPrinted>2018-07-31T02:13:40Z</cp:lastPrinted>
  <dcterms:created xsi:type="dcterms:W3CDTF">2018-04-27T03:51:58Z</dcterms:created>
  <dcterms:modified xsi:type="dcterms:W3CDTF">2022-04-25T23:35:22Z</dcterms:modified>
</cp:coreProperties>
</file>