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Password="E8FD" lockStructure="1"/>
  <bookViews>
    <workbookView xWindow="0" yWindow="0" windowWidth="28800" windowHeight="14010"/>
  </bookViews>
  <sheets>
    <sheet name="PQ-SV048　ミニクール（3PN）" sheetId="52224" r:id="rId1"/>
  </sheets>
  <definedNames>
    <definedName name="_xlnm.Print_Area" localSheetId="0">'PQ-SV048　ミニクール（3PN）'!$A$1:$H$32</definedName>
  </definedNames>
  <calcPr calcId="162913"/>
</workbook>
</file>

<file path=xl/calcChain.xml><?xml version="1.0" encoding="utf-8"?>
<calcChain xmlns="http://schemas.openxmlformats.org/spreadsheetml/2006/main">
  <c r="D24" i="52224" l="1"/>
  <c r="D22" i="52224" l="1"/>
  <c r="C35" i="52224" s="1"/>
  <c r="F28" i="52224"/>
  <c r="D29" i="52224" l="1"/>
  <c r="D30" i="52224" s="1"/>
  <c r="D28" i="52224"/>
  <c r="H35" i="52224"/>
  <c r="F35" i="52224"/>
  <c r="E35" i="52224"/>
  <c r="G35" i="52224"/>
  <c r="D35" i="52224"/>
  <c r="B35" i="52224"/>
</calcChain>
</file>

<file path=xl/sharedStrings.xml><?xml version="1.0" encoding="utf-8"?>
<sst xmlns="http://schemas.openxmlformats.org/spreadsheetml/2006/main" count="41" uniqueCount="39">
  <si>
    <t>ζ=</t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</si>
  <si>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</si>
  <si>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m/s</t>
    <phoneticPr fontId="2"/>
  </si>
  <si>
    <t>Ｖ=</t>
    <phoneticPr fontId="2"/>
  </si>
  <si>
    <t>　⊿Ｐ＝９．８Ｐａにおける相当風速</t>
    <rPh sb="13" eb="15">
      <t>ソウトウ</t>
    </rPh>
    <rPh sb="15" eb="17">
      <t>フウソク</t>
    </rPh>
    <phoneticPr fontId="2"/>
  </si>
  <si>
    <t>(⊿P/9.8)</t>
    <phoneticPr fontId="2"/>
  </si>
  <si>
    <t>α＝</t>
    <phoneticPr fontId="2"/>
  </si>
  <si>
    <t>　流量係数</t>
    <rPh sb="1" eb="3">
      <t>リュウリョウ</t>
    </rPh>
    <rPh sb="3" eb="5">
      <t>ケイスウ</t>
    </rPh>
    <phoneticPr fontId="2"/>
  </si>
  <si>
    <t>ｎ＝</t>
    <phoneticPr fontId="2"/>
  </si>
  <si>
    <t xml:space="preserve">　隙間特性値 </t>
    <rPh sb="1" eb="3">
      <t>スキマ</t>
    </rPh>
    <rPh sb="3" eb="5">
      <t>トクセイ</t>
    </rPh>
    <rPh sb="5" eb="6">
      <t>チ</t>
    </rPh>
    <phoneticPr fontId="2"/>
  </si>
  <si>
    <t>％</t>
    <phoneticPr fontId="2"/>
  </si>
  <si>
    <t>×</t>
    <phoneticPr fontId="2"/>
  </si>
  <si>
    <t>℃</t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</si>
  <si>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</si>
  <si>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</si>
  <si>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</si>
  <si>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</si>
  <si>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</si>
  <si>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</si>
  <si>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ミニクール（3PN）　商品図</t>
    <rPh sb="11" eb="13">
      <t>ショウヒン</t>
    </rPh>
    <rPh sb="13" eb="14">
      <t>ズ</t>
    </rPh>
    <phoneticPr fontId="2"/>
  </si>
  <si>
    <t>自然換気シリーズ</t>
    <rPh sb="0" eb="2">
      <t>シゼン</t>
    </rPh>
    <rPh sb="2" eb="4">
      <t>カンキ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</si>
  <si>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</si>
  <si>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</si>
  <si>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>商品寸法</t>
    <rPh sb="0" eb="2">
      <t>ショウヒン</t>
    </rPh>
    <rPh sb="2" eb="4">
      <t>スンポウ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</si>
  <si>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</si>
  <si>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通気面積</t>
    <rPh sb="0" eb="2">
      <t>ツウキ</t>
    </rPh>
    <rPh sb="2" eb="4">
      <t>メンセキ</t>
    </rPh>
    <phoneticPr fontId="2"/>
  </si>
  <si>
    <t>開口率</t>
    <rPh sb="0" eb="2">
      <t>カイコウ</t>
    </rPh>
    <rPh sb="2" eb="3">
      <t>リツ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</si>
  <si>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</si>
  <si>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</si>
  <si>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W</t>
  </si>
  <si>
    <t>ａ＝</t>
  </si>
  <si>
    <t>Ａ＝</t>
  </si>
  <si>
    <t>αＡ＝</t>
  </si>
  <si>
    <t>Ｑ＝</t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</si>
  <si>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</si>
  <si>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</si>
  <si>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H</t>
    <phoneticPr fontId="2"/>
  </si>
  <si>
    <t xml:space="preserve"> 株式会社　佐原</t>
    <phoneticPr fontId="2"/>
  </si>
  <si>
    <t>PQ-SV048 SV387-3FN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</si>
</sst>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77" formatCode="0.000"/>
    <numFmt numFmtId="178" formatCode="0.0_ "/>
    <numFmt numFmtId="179" formatCode="#,##0.0;[Red]\-#,##0.0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vertAlign val="superscript"/>
      <sz val="14"/>
      <color theme="1"/>
      <name val="ＭＳ Ｐゴシック"/>
      <family val="3"/>
      <charset val="128"/>
    </font>
    <font>
      <vertAlign val="superscript"/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4">
    <xf numFmtId="0" fontId="0" fillId="0" borderId="0" xfId="0"/>
    <xf numFmtId="0" fontId="6" fillId="0" borderId="0" xfId="0" applyFont="1" applyFill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4" fillId="0" borderId="4" xfId="0" applyFont="1" applyFill="1" applyBorder="1" applyAlignment="1" applyProtection="1">
      <alignment horizontal="center" vertical="center"/>
      <protection hidden="1"/>
    </xf>
    <xf numFmtId="0" fontId="4" fillId="0" borderId="5" xfId="0" applyFont="1" applyFill="1" applyBorder="1" applyAlignment="1" applyProtection="1">
      <alignment horizontal="center" vertical="center"/>
      <protection hidden="1"/>
    </xf>
    <xf numFmtId="0" fontId="4" fillId="0" borderId="6" xfId="0" applyFont="1" applyFill="1" applyBorder="1" applyAlignment="1" applyProtection="1">
      <alignment horizontal="center" vertical="center"/>
      <protection hidden="1"/>
    </xf>
    <xf numFmtId="176" fontId="4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protection hidden="1"/>
    </xf>
    <xf numFmtId="0" fontId="4" fillId="0" borderId="7" xfId="0" applyFont="1" applyFill="1" applyBorder="1" applyAlignment="1" applyProtection="1">
      <alignment horizontal="left" vertical="center"/>
      <protection hidden="1"/>
    </xf>
    <xf numFmtId="0" fontId="4" fillId="0" borderId="8" xfId="0" applyFont="1" applyFill="1" applyBorder="1" applyAlignment="1" applyProtection="1">
      <alignment horizontal="center" vertical="center"/>
      <protection hidden="1"/>
    </xf>
    <xf numFmtId="0" fontId="4" fillId="0" borderId="6" xfId="0" applyFont="1" applyFill="1" applyBorder="1" applyAlignment="1" applyProtection="1">
      <alignment horizontal="right" vertical="center"/>
      <protection hidden="1"/>
    </xf>
    <xf numFmtId="176" fontId="4" fillId="2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2" xfId="0" applyFont="1" applyFill="1" applyBorder="1" applyAlignment="1" applyProtection="1">
      <alignment horizontal="right" vertical="center"/>
      <protection hidden="1"/>
    </xf>
    <xf numFmtId="178" fontId="4" fillId="0" borderId="2" xfId="0" applyNumberFormat="1" applyFont="1" applyFill="1" applyBorder="1" applyAlignment="1" applyProtection="1">
      <alignment horizontal="right" vertical="center"/>
      <protection hidden="1"/>
    </xf>
    <xf numFmtId="179" fontId="4" fillId="0" borderId="2" xfId="1" applyNumberFormat="1" applyFont="1" applyFill="1" applyBorder="1" applyAlignment="1" applyProtection="1">
      <alignment horizontal="right" vertical="center"/>
      <protection hidden="1"/>
    </xf>
    <xf numFmtId="0" fontId="4" fillId="0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alignment vertical="center"/>
      <protection hidden="1"/>
    </xf>
    <xf numFmtId="0" fontId="4" fillId="0" borderId="12" xfId="0" applyFont="1" applyFill="1" applyBorder="1" applyAlignment="1" applyProtection="1">
      <alignment horizontal="right" vertical="center"/>
      <protection hidden="1"/>
    </xf>
    <xf numFmtId="176" fontId="4" fillId="0" borderId="2" xfId="0" applyNumberFormat="1" applyFont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alignment horizontal="left" vertical="center"/>
      <protection hidden="1"/>
    </xf>
    <xf numFmtId="0" fontId="4" fillId="0" borderId="9" xfId="0" applyFont="1" applyFill="1" applyBorder="1" applyAlignment="1" applyProtection="1">
      <alignment vertical="center"/>
      <protection hidden="1"/>
    </xf>
    <xf numFmtId="0" fontId="4" fillId="0" borderId="2" xfId="0" applyFont="1" applyFill="1" applyBorder="1" applyAlignment="1" applyProtection="1">
      <alignment vertical="center"/>
      <protection hidden="1"/>
    </xf>
    <xf numFmtId="0" fontId="4" fillId="0" borderId="3" xfId="0" applyNumberFormat="1" applyFont="1" applyFill="1" applyBorder="1" applyAlignment="1" applyProtection="1">
      <alignment horizontal="right" vertical="center"/>
      <protection hidden="1"/>
    </xf>
    <xf numFmtId="0" fontId="4" fillId="0" borderId="7" xfId="0" applyFont="1" applyFill="1" applyBorder="1" applyAlignment="1" applyProtection="1">
      <alignment vertical="center"/>
      <protection hidden="1"/>
    </xf>
    <xf numFmtId="177" fontId="4" fillId="0" borderId="7" xfId="0" applyNumberFormat="1" applyFont="1" applyFill="1" applyBorder="1" applyAlignment="1" applyProtection="1">
      <alignment vertical="center"/>
      <protection hidden="1"/>
    </xf>
    <xf numFmtId="0" fontId="4" fillId="0" borderId="16" xfId="0" applyFont="1" applyFill="1" applyBorder="1" applyAlignment="1" applyProtection="1">
      <alignment horizontal="right" vertical="center"/>
      <protection hidden="1"/>
    </xf>
    <xf numFmtId="176" fontId="4" fillId="0" borderId="15" xfId="0" applyNumberFormat="1" applyFont="1" applyFill="1" applyBorder="1" applyAlignment="1" applyProtection="1">
      <alignment horizontal="right" vertical="center"/>
      <protection hidden="1"/>
    </xf>
    <xf numFmtId="0" fontId="4" fillId="0" borderId="15" xfId="0" applyNumberFormat="1" applyFont="1" applyFill="1" applyBorder="1" applyAlignment="1" applyProtection="1">
      <alignment horizontal="right" vertical="center"/>
      <protection hidden="1"/>
    </xf>
    <xf numFmtId="0" fontId="7" fillId="0" borderId="15" xfId="0" applyNumberFormat="1" applyFont="1" applyFill="1" applyBorder="1" applyAlignment="1" applyProtection="1">
      <alignment horizontal="left" vertical="center"/>
      <protection hidden="1"/>
    </xf>
    <xf numFmtId="0" fontId="8" fillId="0" borderId="15" xfId="0" applyNumberFormat="1" applyFont="1" applyFill="1" applyBorder="1" applyAlignment="1" applyProtection="1">
      <alignment horizontal="right" vertical="center"/>
      <protection hidden="1"/>
    </xf>
    <xf numFmtId="177" fontId="0" fillId="0" borderId="17" xfId="0" applyNumberFormat="1" applyFont="1" applyFill="1" applyBorder="1" applyAlignment="1" applyProtection="1">
      <alignment vertical="center"/>
      <protection hidden="1"/>
    </xf>
    <xf numFmtId="0" fontId="4" fillId="0" borderId="11" xfId="0" applyFont="1" applyFill="1" applyBorder="1" applyAlignment="1" applyProtection="1">
      <alignment vertical="center"/>
      <protection hidden="1"/>
    </xf>
    <xf numFmtId="0" fontId="5" fillId="0" borderId="3" xfId="0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vertical="center"/>
      <protection hidden="1"/>
    </xf>
    <xf numFmtId="0" fontId="9" fillId="0" borderId="3" xfId="0" applyNumberFormat="1" applyFont="1" applyFill="1" applyBorder="1" applyAlignment="1" applyProtection="1">
      <alignment horizontal="centerContinuous" vertical="center"/>
      <protection hidden="1"/>
    </xf>
    <xf numFmtId="0" fontId="5" fillId="0" borderId="3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13" xfId="0" applyNumberFormat="1" applyFont="1" applyFill="1" applyBorder="1" applyAlignment="1" applyProtection="1">
      <alignment vertical="center"/>
      <protection hidden="1"/>
    </xf>
    <xf numFmtId="0" fontId="4" fillId="0" borderId="14" xfId="0" applyFont="1" applyFill="1" applyBorder="1" applyAlignment="1" applyProtection="1">
      <alignment vertical="center"/>
      <protection hidden="1"/>
    </xf>
    <xf numFmtId="0" fontId="5" fillId="0" borderId="15" xfId="0" applyFont="1" applyFill="1" applyBorder="1" applyAlignment="1" applyProtection="1">
      <alignment vertical="center"/>
      <protection hidden="1"/>
    </xf>
    <xf numFmtId="0" fontId="4" fillId="0" borderId="15" xfId="0" applyFont="1" applyFill="1" applyBorder="1" applyAlignment="1" applyProtection="1">
      <alignment vertical="center"/>
      <protection hidden="1"/>
    </xf>
    <xf numFmtId="0" fontId="9" fillId="0" borderId="15" xfId="0" applyNumberFormat="1" applyFont="1" applyFill="1" applyBorder="1" applyAlignment="1" applyProtection="1">
      <alignment horizontal="centerContinuous" vertical="center"/>
      <protection hidden="1"/>
    </xf>
    <xf numFmtId="0" fontId="5" fillId="0" borderId="15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17" xfId="0" applyNumberFormat="1" applyFont="1" applyFill="1" applyBorder="1" applyAlignment="1" applyProtection="1">
      <alignment vertical="center"/>
      <protection hidden="1"/>
    </xf>
    <xf numFmtId="0" fontId="11" fillId="0" borderId="0" xfId="0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Border="1" applyAlignment="1" applyProtection="1">
      <alignment horizontal="left" vertical="center"/>
      <protection hidden="1"/>
    </xf>
    <xf numFmtId="0" fontId="6" fillId="0" borderId="0" xfId="0" applyFont="1" applyFill="1" applyBorder="1" applyAlignment="1" applyProtection="1">
      <alignment vertical="center"/>
      <protection hidden="1"/>
    </xf>
    <xf numFmtId="38" fontId="6" fillId="0" borderId="0" xfId="1" applyFont="1" applyFill="1" applyBorder="1" applyAlignment="1" applyProtection="1">
      <alignment vertical="center"/>
      <protection hidden="1"/>
    </xf>
    <xf numFmtId="38" fontId="10" fillId="0" borderId="0" xfId="1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178" fontId="10" fillId="0" borderId="0" xfId="0" applyNumberFormat="1" applyFont="1" applyFill="1" applyBorder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12" fillId="3" borderId="0" xfId="0" applyFont="1" applyFill="1" applyBorder="1" applyAlignment="1" applyProtection="1">
      <alignment horizontal="left" vertical="center" indent="1"/>
      <protection hidden="1"/>
    </xf>
    <xf numFmtId="0" fontId="13" fillId="0" borderId="0" xfId="0" applyFont="1" applyAlignment="1" applyProtection="1">
      <alignment horizontal="left" vertical="center" indent="1"/>
      <protection hidden="1"/>
    </xf>
    <xf numFmtId="0" fontId="12" fillId="3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4" fillId="0" borderId="9" xfId="0" applyFont="1" applyFill="1" applyBorder="1" applyAlignment="1" applyProtection="1">
      <alignment horizontal="left" vertical="center" indent="1"/>
      <protection hidden="1"/>
    </xf>
    <xf numFmtId="0" fontId="0" fillId="0" borderId="10" xfId="0" applyFont="1" applyBorder="1" applyAlignment="1" applyProtection="1">
      <alignment horizontal="left" vertical="center" indent="1"/>
      <protection hidden="1"/>
    </xf>
    <xf numFmtId="0" fontId="4" fillId="0" borderId="14" xfId="0" applyFont="1" applyFill="1" applyBorder="1" applyAlignment="1" applyProtection="1">
      <alignment horizontal="left" vertical="center" indent="1"/>
      <protection hidden="1"/>
    </xf>
    <xf numFmtId="0" fontId="0" fillId="0" borderId="18" xfId="0" applyFont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5235966912616E-2"/>
          <c:y val="8.6021731197841053E-2"/>
          <c:w val="0.88297937863567588"/>
          <c:h val="0.7607546852809068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'PQ-SV048　ミニクール（3PN）'!$B$35:$H$35</c:f>
              <c:numCache>
                <c:formatCode>0.0_ </c:formatCode>
                <c:ptCount val="7"/>
                <c:pt idx="0">
                  <c:v>0</c:v>
                </c:pt>
                <c:pt idx="1">
                  <c:v>26.004521535737833</c:v>
                </c:pt>
                <c:pt idx="2">
                  <c:v>38.219742256197513</c:v>
                </c:pt>
                <c:pt idx="3">
                  <c:v>47.875820632062059</c:v>
                </c:pt>
                <c:pt idx="4">
                  <c:v>56.172873479816708</c:v>
                </c:pt>
                <c:pt idx="5">
                  <c:v>63.586590167819182</c:v>
                </c:pt>
                <c:pt idx="6">
                  <c:v>70.364744928941377</c:v>
                </c:pt>
              </c:numCache>
            </c:numRef>
          </c:xVal>
          <c:yVal>
            <c:numRef>
              <c:f>'PQ-SV048　ミニクール（3PN）'!$B$34:$H$34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CD7-4625-B033-E242693A4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5841647"/>
        <c:axId val="1"/>
      </c:scatterChart>
      <c:valAx>
        <c:axId val="1555841647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通気量Ｑ </a:t>
                </a:r>
                <a:r>
                  <a:rPr lang="en-US" altLang="ja-JP" sz="1400"/>
                  <a:t>(m3/hr)</a:t>
                </a:r>
              </a:p>
            </c:rich>
          </c:tx>
          <c:layout>
            <c:manualLayout>
              <c:xMode val="edge"/>
              <c:yMode val="edge"/>
              <c:x val="0.46352615497530891"/>
              <c:y val="0.924733722800778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1.0638297872340425E-2"/>
              <c:y val="0.333334180001693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55841647"/>
        <c:crosses val="autoZero"/>
        <c:crossBetween val="midCat"/>
      </c:valAx>
      <c:spPr>
        <a:noFill/>
        <a:ln w="1905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466725</xdr:colOff>
      <xdr:row>15</xdr:row>
      <xdr:rowOff>2038350</xdr:rowOff>
    </xdr:from>
    <xdr:to>
      <xdr:col>8</xdr:col>
      <xdr:colOff>657225</xdr:colOff>
      <xdr:row>15</xdr:row>
      <xdr:rowOff>2209800</xdr:rowOff>
    </xdr:to>
    <xdr:sp macro="" textlink="">
      <xdr:nvSpPr>
        <xdr:cNvPr id="35849" name="Text Box 9"/>
        <xdr:cNvSpPr txBox="1">
          <a:spLocks noChangeArrowheads="1"/>
        </xdr:cNvSpPr>
      </xdr:nvSpPr>
      <xdr:spPr bwMode="auto">
        <a:xfrm>
          <a:off x="6943725" y="7219950"/>
          <a:ext cx="1905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8</xdr:col>
      <xdr:colOff>219074</xdr:colOff>
      <xdr:row>15</xdr:row>
      <xdr:rowOff>2514600</xdr:rowOff>
    </xdr:from>
    <xdr:to>
      <xdr:col>9</xdr:col>
      <xdr:colOff>209550</xdr:colOff>
      <xdr:row>15</xdr:row>
      <xdr:rowOff>2990851</xdr:rowOff>
    </xdr:to>
    <xdr:sp macro="" textlink="">
      <xdr:nvSpPr>
        <xdr:cNvPr id="35850" name="Text Box 10"/>
        <xdr:cNvSpPr txBox="1">
          <a:spLocks noChangeArrowheads="1"/>
        </xdr:cNvSpPr>
      </xdr:nvSpPr>
      <xdr:spPr bwMode="auto">
        <a:xfrm>
          <a:off x="6696074" y="7696200"/>
          <a:ext cx="676276" cy="4762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35891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409575</xdr:colOff>
      <xdr:row>1</xdr:row>
      <xdr:rowOff>190500</xdr:rowOff>
    </xdr:from>
    <xdr:to>
      <xdr:col>7</xdr:col>
      <xdr:colOff>542925</xdr:colOff>
      <xdr:row>13</xdr:row>
      <xdr:rowOff>15309</xdr:rowOff>
    </xdr:to>
    <xdr:pic>
      <xdr:nvPicPr>
        <xdr:cNvPr id="35892" name="図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533400"/>
          <a:ext cx="5915025" cy="39396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37"/>
  <sheetViews>
    <sheetView showGridLines="0" showRowColHeaders="0" tabSelected="1" zoomScaleNormal="100" workbookViewId="0">
      <selection activeCell="G10" sqref="G10"/>
    </sheetView>
  </sheetViews>
  <sheetFormatPr defaultRowHeight="13.5" x14ac:dyDescent="0.15"/>
  <cols>
    <col min="1" max="1" width="15.625" style="2" customWidth="1"/>
    <col min="2" max="2" width="14.625" style="2" customWidth="1"/>
    <col min="3" max="8" width="9.125" style="2" customWidth="1"/>
    <col min="9" max="10" width="9" style="2"/>
    <col min="11" max="11" width="5.125" style="2" bestFit="1" customWidth="1"/>
    <col min="12" max="15" width="6.125" style="2" bestFit="1" customWidth="1"/>
    <col min="16" max="16384" width="9" style="2"/>
  </cols>
  <sheetData>
    <row r="1" spans="1:8" s="1" customFormat="1" ht="27" customHeight="1" x14ac:dyDescent="0.15">
      <c r="A1" s="53" t="s">
        <v>19</v>
      </c>
      <c r="B1" s="53"/>
      <c r="C1" s="53"/>
      <c r="D1" s="53"/>
      <c r="E1" s="54"/>
      <c r="F1" s="55" t="s">
        <v>20</v>
      </c>
      <c r="G1" s="56"/>
      <c r="H1" s="56"/>
    </row>
    <row r="2" spans="1:8" ht="27" customHeight="1" x14ac:dyDescent="0.15">
      <c r="A2" s="52"/>
      <c r="B2" s="52"/>
      <c r="C2" s="52"/>
      <c r="D2" s="52"/>
      <c r="E2" s="52"/>
    </row>
    <row r="3" spans="1:8" ht="27" customHeight="1" x14ac:dyDescent="0.15">
      <c r="A3" s="52"/>
      <c r="B3" s="52"/>
      <c r="C3" s="52"/>
      <c r="D3" s="52"/>
      <c r="E3" s="52"/>
    </row>
    <row r="4" spans="1:8" ht="27" customHeight="1" x14ac:dyDescent="0.15">
      <c r="A4" s="52"/>
      <c r="B4" s="52"/>
      <c r="C4" s="52"/>
      <c r="D4" s="52"/>
      <c r="E4" s="52"/>
    </row>
    <row r="5" spans="1:8" ht="27" customHeight="1" x14ac:dyDescent="0.15">
      <c r="A5" s="52"/>
      <c r="B5" s="52"/>
      <c r="C5" s="52"/>
      <c r="D5" s="52"/>
      <c r="E5" s="52"/>
    </row>
    <row r="6" spans="1:8" ht="27" customHeight="1" x14ac:dyDescent="0.15">
      <c r="A6" s="52"/>
      <c r="B6" s="52"/>
      <c r="C6" s="52"/>
      <c r="D6" s="52"/>
      <c r="E6" s="52"/>
    </row>
    <row r="7" spans="1:8" ht="27" customHeight="1" x14ac:dyDescent="0.15">
      <c r="A7" s="52"/>
      <c r="B7" s="52"/>
      <c r="C7" s="52"/>
      <c r="D7" s="52"/>
      <c r="E7" s="52"/>
    </row>
    <row r="8" spans="1:8" ht="27" customHeight="1" x14ac:dyDescent="0.15">
      <c r="A8" s="52"/>
      <c r="B8" s="52"/>
      <c r="C8" s="52"/>
      <c r="D8" s="52"/>
      <c r="E8" s="52"/>
    </row>
    <row r="9" spans="1:8" ht="27" customHeight="1" x14ac:dyDescent="0.15">
      <c r="A9" s="52"/>
      <c r="B9" s="52"/>
      <c r="C9" s="52"/>
      <c r="D9" s="52"/>
      <c r="E9" s="52"/>
    </row>
    <row r="10" spans="1:8" ht="27" customHeight="1" x14ac:dyDescent="0.15">
      <c r="A10" s="52"/>
      <c r="B10" s="52"/>
      <c r="C10" s="52"/>
      <c r="D10" s="52"/>
      <c r="E10" s="52"/>
    </row>
    <row r="11" spans="1:8" ht="27" customHeight="1" x14ac:dyDescent="0.15">
      <c r="A11" s="52"/>
      <c r="B11" s="52"/>
      <c r="C11" s="52"/>
      <c r="D11" s="52"/>
      <c r="E11" s="52"/>
    </row>
    <row r="12" spans="1:8" ht="27" customHeight="1" x14ac:dyDescent="0.15">
      <c r="A12" s="52"/>
      <c r="B12" s="52"/>
      <c r="C12" s="52"/>
      <c r="D12" s="52"/>
      <c r="E12" s="52"/>
    </row>
    <row r="13" spans="1:8" ht="27" customHeight="1" x14ac:dyDescent="0.15">
      <c r="A13" s="52"/>
      <c r="B13" s="52"/>
      <c r="C13" s="52"/>
      <c r="D13" s="52"/>
      <c r="E13" s="52"/>
    </row>
    <row r="14" spans="1:8" ht="27" customHeight="1" x14ac:dyDescent="0.15">
      <c r="A14" s="52"/>
      <c r="B14" s="52"/>
      <c r="C14" s="52"/>
      <c r="D14" s="52"/>
      <c r="E14" s="52"/>
    </row>
    <row r="15" spans="1:8" s="1" customFormat="1" ht="30" customHeight="1" x14ac:dyDescent="0.15">
      <c r="A15" s="53" t="s">
        <v>21</v>
      </c>
      <c r="B15" s="53"/>
      <c r="C15" s="53"/>
      <c r="D15" s="53"/>
      <c r="E15" s="53"/>
      <c r="F15" s="53"/>
      <c r="G15" s="53"/>
      <c r="H15" s="53"/>
    </row>
    <row r="16" spans="1:8" ht="278.25" customHeight="1" x14ac:dyDescent="0.15">
      <c r="A16" s="62"/>
      <c r="B16" s="63"/>
      <c r="C16" s="63"/>
      <c r="D16" s="63"/>
      <c r="E16" s="63"/>
      <c r="F16" s="63"/>
      <c r="G16" s="63"/>
      <c r="H16" s="63"/>
    </row>
    <row r="17" spans="1:8" s="1" customFormat="1" ht="27" customHeight="1" x14ac:dyDescent="0.15">
      <c r="A17" s="53" t="s">
        <v>22</v>
      </c>
      <c r="B17" s="53"/>
      <c r="C17" s="53"/>
      <c r="D17" s="53"/>
      <c r="E17" s="53"/>
      <c r="F17" s="53"/>
      <c r="G17" s="53"/>
      <c r="H17" s="53"/>
    </row>
    <row r="18" spans="1:8" ht="4.5" customHeight="1" thickBot="1" x14ac:dyDescent="0.2">
      <c r="A18" s="3"/>
      <c r="B18" s="3"/>
      <c r="C18" s="3"/>
      <c r="D18" s="3"/>
      <c r="E18" s="3"/>
      <c r="F18" s="3"/>
      <c r="G18" s="3"/>
      <c r="H18" s="3"/>
    </row>
    <row r="19" spans="1:8" ht="15.95" hidden="1" customHeight="1" x14ac:dyDescent="0.15">
      <c r="A19" s="4" t="s">
        <v>16</v>
      </c>
      <c r="B19" s="5" t="s">
        <v>15</v>
      </c>
      <c r="C19" s="6"/>
      <c r="D19" s="7">
        <v>26.3</v>
      </c>
      <c r="E19" s="8"/>
      <c r="F19" s="8"/>
      <c r="G19" s="8"/>
      <c r="H19" s="9" t="s">
        <v>12</v>
      </c>
    </row>
    <row r="20" spans="1:8" ht="15.95" hidden="1" customHeight="1" x14ac:dyDescent="0.15">
      <c r="A20" s="10"/>
      <c r="B20" s="5" t="s">
        <v>14</v>
      </c>
      <c r="C20" s="6"/>
      <c r="D20" s="7">
        <v>27</v>
      </c>
      <c r="E20" s="8"/>
      <c r="F20" s="8"/>
      <c r="G20" s="8"/>
      <c r="H20" s="9" t="s">
        <v>13</v>
      </c>
    </row>
    <row r="21" spans="1:8" ht="15.75" customHeight="1" x14ac:dyDescent="0.15">
      <c r="A21" s="57" t="s">
        <v>23</v>
      </c>
      <c r="B21" s="58"/>
      <c r="C21" s="11" t="s">
        <v>29</v>
      </c>
      <c r="D21" s="12">
        <v>400</v>
      </c>
      <c r="E21" s="13" t="s">
        <v>11</v>
      </c>
      <c r="F21" s="14" t="s">
        <v>36</v>
      </c>
      <c r="G21" s="14">
        <v>120</v>
      </c>
      <c r="H21" s="9"/>
    </row>
    <row r="22" spans="1:8" ht="15.75" customHeight="1" x14ac:dyDescent="0.15">
      <c r="A22" s="57" t="s">
        <v>24</v>
      </c>
      <c r="B22" s="58"/>
      <c r="C22" s="11" t="s">
        <v>30</v>
      </c>
      <c r="D22" s="15">
        <f>D26/0.7</f>
        <v>25.714285714285715</v>
      </c>
      <c r="E22" s="16"/>
      <c r="F22" s="16"/>
      <c r="G22" s="16"/>
      <c r="H22" s="17" t="s">
        <v>34</v>
      </c>
    </row>
    <row r="23" spans="1:8" ht="15.75" customHeight="1" x14ac:dyDescent="0.15">
      <c r="A23" s="57" t="s">
        <v>25</v>
      </c>
      <c r="B23" s="58"/>
      <c r="C23" s="18" t="s">
        <v>31</v>
      </c>
      <c r="D23" s="19">
        <v>49.21</v>
      </c>
      <c r="E23" s="19"/>
      <c r="F23" s="19"/>
      <c r="G23" s="19"/>
      <c r="H23" s="20" t="s">
        <v>35</v>
      </c>
    </row>
    <row r="24" spans="1:8" ht="15.75" customHeight="1" x14ac:dyDescent="0.15">
      <c r="A24" s="57" t="s">
        <v>26</v>
      </c>
      <c r="B24" s="58"/>
      <c r="C24" s="18"/>
      <c r="D24" s="19">
        <f>IF(D21="","",((D23*100)/(D21*G21))*100)</f>
        <v>10.252083333333333</v>
      </c>
      <c r="E24" s="19"/>
      <c r="F24" s="19"/>
      <c r="G24" s="19"/>
      <c r="H24" s="17" t="s">
        <v>10</v>
      </c>
    </row>
    <row r="25" spans="1:8" ht="15.95" hidden="1" customHeight="1" x14ac:dyDescent="0.15">
      <c r="A25" s="21" t="s">
        <v>9</v>
      </c>
      <c r="B25" s="22"/>
      <c r="C25" s="11" t="s">
        <v>8</v>
      </c>
      <c r="D25" s="23">
        <v>1.8</v>
      </c>
      <c r="E25" s="23"/>
      <c r="F25" s="23"/>
      <c r="G25" s="23"/>
      <c r="H25" s="24"/>
    </row>
    <row r="26" spans="1:8" ht="15.75" customHeight="1" x14ac:dyDescent="0.15">
      <c r="A26" s="57" t="s">
        <v>27</v>
      </c>
      <c r="B26" s="58"/>
      <c r="C26" s="11" t="s">
        <v>32</v>
      </c>
      <c r="D26" s="15">
        <v>18</v>
      </c>
      <c r="E26" s="16"/>
      <c r="F26" s="16"/>
      <c r="G26" s="16"/>
      <c r="H26" s="20" t="s">
        <v>35</v>
      </c>
    </row>
    <row r="27" spans="1:8" ht="15.95" hidden="1" customHeight="1" x14ac:dyDescent="0.15">
      <c r="A27" s="21" t="s">
        <v>7</v>
      </c>
      <c r="B27" s="22"/>
      <c r="C27" s="11" t="s">
        <v>6</v>
      </c>
      <c r="D27" s="16">
        <v>0.32900000000000001</v>
      </c>
      <c r="E27" s="16"/>
      <c r="F27" s="16"/>
      <c r="G27" s="16"/>
      <c r="H27" s="25"/>
    </row>
    <row r="28" spans="1:8" ht="15.75" customHeight="1" thickBot="1" x14ac:dyDescent="0.2">
      <c r="A28" s="59" t="s">
        <v>28</v>
      </c>
      <c r="B28" s="60"/>
      <c r="C28" s="26" t="s">
        <v>33</v>
      </c>
      <c r="D28" s="27">
        <f>D22</f>
        <v>25.714285714285715</v>
      </c>
      <c r="E28" s="28" t="s">
        <v>5</v>
      </c>
      <c r="F28" s="29">
        <f>ROUND(1/D25,2)</f>
        <v>0.56000000000000005</v>
      </c>
      <c r="G28" s="30"/>
      <c r="H28" s="31" t="s">
        <v>34</v>
      </c>
    </row>
    <row r="29" spans="1:8" ht="15.95" hidden="1" customHeight="1" x14ac:dyDescent="0.15">
      <c r="A29" s="32" t="s">
        <v>4</v>
      </c>
      <c r="B29" s="33"/>
      <c r="C29" s="18" t="s">
        <v>3</v>
      </c>
      <c r="D29" s="34">
        <f>ROUND(D22/(D23*0.0001)/3600,2)</f>
        <v>1.45</v>
      </c>
      <c r="E29" s="35"/>
      <c r="F29" s="36"/>
      <c r="G29" s="36"/>
      <c r="H29" s="37" t="s">
        <v>2</v>
      </c>
    </row>
    <row r="30" spans="1:8" ht="15.95" hidden="1" customHeight="1" thickBot="1" x14ac:dyDescent="0.2">
      <c r="A30" s="38" t="s">
        <v>1</v>
      </c>
      <c r="B30" s="39"/>
      <c r="C30" s="26" t="s">
        <v>0</v>
      </c>
      <c r="D30" s="40">
        <f>ROUND((2*9.8)/((353/(273+D20))*D29^2),2)</f>
        <v>7.92</v>
      </c>
      <c r="E30" s="41"/>
      <c r="F30" s="42"/>
      <c r="G30" s="42"/>
      <c r="H30" s="43"/>
    </row>
    <row r="31" spans="1:8" ht="14.25" customHeight="1" x14ac:dyDescent="0.15"/>
    <row r="32" spans="1:8" ht="14.25" customHeight="1" x14ac:dyDescent="0.15">
      <c r="A32" s="44"/>
      <c r="B32" s="44"/>
      <c r="C32" s="45" t="s">
        <v>37</v>
      </c>
      <c r="D32" s="44"/>
      <c r="E32" s="44"/>
      <c r="F32" s="44"/>
      <c r="G32" s="61" t="s">
        <v>38</v>
      </c>
      <c r="H32" s="61"/>
    </row>
    <row r="34" spans="1:8" s="49" customFormat="1" ht="14.25" x14ac:dyDescent="0.15">
      <c r="A34" s="46" t="s">
        <v>18</v>
      </c>
      <c r="B34" s="47">
        <v>0</v>
      </c>
      <c r="C34" s="48">
        <v>10</v>
      </c>
      <c r="D34" s="48">
        <v>20</v>
      </c>
      <c r="E34" s="48">
        <v>30</v>
      </c>
      <c r="F34" s="48">
        <v>40</v>
      </c>
      <c r="G34" s="48">
        <v>50</v>
      </c>
      <c r="H34" s="48">
        <v>60</v>
      </c>
    </row>
    <row r="35" spans="1:8" s="49" customFormat="1" ht="14.25" x14ac:dyDescent="0.15">
      <c r="A35" s="46" t="s">
        <v>17</v>
      </c>
      <c r="B35" s="50">
        <f>'PQ-SV048　ミニクール（3PN）'!$D$22*(B34/9.8)^(1/'PQ-SV048　ミニクール（3PN）'!$D$25)</f>
        <v>0</v>
      </c>
      <c r="C35" s="50">
        <f>'PQ-SV048　ミニクール（3PN）'!$D$22*(C34/9.8)^(1/'PQ-SV048　ミニクール（3PN）'!$D$25)</f>
        <v>26.004521535737833</v>
      </c>
      <c r="D35" s="50">
        <f>'PQ-SV048　ミニクール（3PN）'!$D$22*(D34/9.8)^(1/'PQ-SV048　ミニクール（3PN）'!$D$25)</f>
        <v>38.219742256197513</v>
      </c>
      <c r="E35" s="50">
        <f>'PQ-SV048　ミニクール（3PN）'!$D$22*(E34/9.8)^(1/'PQ-SV048　ミニクール（3PN）'!$D$25)</f>
        <v>47.875820632062059</v>
      </c>
      <c r="F35" s="50">
        <f>'PQ-SV048　ミニクール（3PN）'!$D$22*(F34/9.8)^(1/'PQ-SV048　ミニクール（3PN）'!$D$25)</f>
        <v>56.172873479816708</v>
      </c>
      <c r="G35" s="50">
        <f>'PQ-SV048　ミニクール（3PN）'!$D$22*(G34/9.8)^(1/'PQ-SV048　ミニクール（3PN）'!$D$25)</f>
        <v>63.586590167819182</v>
      </c>
      <c r="H35" s="50">
        <f>'PQ-SV048　ミニクール（3PN）'!$D$22*(H34/9.8)^(1/'PQ-SV048　ミニクール（3PN）'!$D$25)</f>
        <v>70.364744928941377</v>
      </c>
    </row>
    <row r="36" spans="1:8" s="49" customFormat="1" x14ac:dyDescent="0.15"/>
    <row r="37" spans="1:8" x14ac:dyDescent="0.15">
      <c r="A37" s="51"/>
    </row>
  </sheetData>
  <sheetProtection password="E8FD" sheet="1" objects="1" scenarios="1" selectLockedCells="1"/>
  <mergeCells count="13">
    <mergeCell ref="A26:B26"/>
    <mergeCell ref="A28:B28"/>
    <mergeCell ref="G32:H32"/>
    <mergeCell ref="A17:H17"/>
    <mergeCell ref="A15:H15"/>
    <mergeCell ref="A16:H16"/>
    <mergeCell ref="A23:B23"/>
    <mergeCell ref="A24:B24"/>
    <mergeCell ref="A2:E14"/>
    <mergeCell ref="A1:E1"/>
    <mergeCell ref="F1:H1"/>
    <mergeCell ref="A21:B21"/>
    <mergeCell ref="A22:B22"/>
  </mergeCells>
  <phoneticPr fontId="2"/>
  <pageMargins left="0.78740157480314965" right="0.59055118110236227" top="0.78740157480314965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PQ-SV048　ミニクール（3PN）</vt:lpstr>
      <vt:lpstr>'PQ-SV048　ミニクール（3PN）'!Print_Area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2018-09-10T07:01:41Z</cp:lastPrinted>
  <dcterms:created xsi:type="dcterms:W3CDTF">1999-11-18T07:30:21Z</dcterms:created>
  <dcterms:modified xsi:type="dcterms:W3CDTF">2022-04-25T08:15:39Z</dcterms:modified>
</cp:coreProperties>
</file>