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XeG+gXrX7A/CjiB94pZ4O4B2VbF6B6bD8h7fnfMVxpEg9RdP3wq2QEVavDwtbUdqD6rtOy0jDL/NMsh/W8w7yw==" workbookSaltValue="1LOPjII8Mt+Hd7BVcC3t4Q==" workbookSpinCount="100000" lockStructure="1"/>
  <bookViews>
    <workbookView xWindow="0" yWindow="0" windowWidth="28800" windowHeight="14010" tabRatio="958"/>
  </bookViews>
  <sheets>
    <sheet name="PQ-SV059 SB-S2525 15B" sheetId="52228" r:id="rId1"/>
  </sheets>
  <definedNames>
    <definedName name="_xlnm.Print_Area" localSheetId="0">'PQ-SV059 SB-S2525 15B'!$A$1:$H$34</definedName>
  </definedNames>
  <calcPr calcId="162913"/>
</workbook>
</file>

<file path=xl/calcChain.xml><?xml version="1.0" encoding="utf-8"?>
<calcChain xmlns="http://schemas.openxmlformats.org/spreadsheetml/2006/main">
  <c r="F27" i="52228" l="1"/>
  <c r="D27" i="52228"/>
  <c r="D26" i="52228"/>
  <c r="D29" i="52228"/>
  <c r="D31" i="52228"/>
  <c r="D20" i="52228"/>
  <c r="D19" i="52228"/>
  <c r="B37" i="52228"/>
  <c r="C37" i="52228"/>
  <c r="D37" i="52228"/>
  <c r="E37" i="52228"/>
  <c r="F37" i="52228"/>
  <c r="G37" i="52228"/>
  <c r="H37" i="52228"/>
  <c r="D32" i="52228" l="1"/>
</calcChain>
</file>

<file path=xl/sharedStrings.xml><?xml version="1.0" encoding="utf-8"?>
<sst xmlns="http://schemas.openxmlformats.org/spreadsheetml/2006/main" count="46" uniqueCount="45">
  <si>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</si>
  <si>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</si>
  <si>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流量係数</t>
    <rPh sb="1" eb="3">
      <t>リュウリョウ</t>
    </rPh>
    <rPh sb="3" eb="5">
      <t>ケイスウ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</si>
  <si>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</si>
  <si>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</si>
  <si>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</si>
  <si>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</si>
  <si>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</si>
  <si>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</si>
  <si>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</si>
  <si>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×</t>
    <phoneticPr fontId="2"/>
  </si>
  <si>
    <t>Ａ＝</t>
    <phoneticPr fontId="2"/>
  </si>
  <si>
    <t>ｎ＝</t>
    <phoneticPr fontId="2"/>
  </si>
  <si>
    <t>α＝</t>
    <phoneticPr fontId="2"/>
  </si>
  <si>
    <t>(⊿P/9.8)</t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</si>
  <si>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</si>
  <si>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Ｖ=</t>
    <phoneticPr fontId="2"/>
  </si>
  <si>
    <t>m/s</t>
    <phoneticPr fontId="2"/>
  </si>
  <si>
    <t>ζ=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</si>
  <si>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</si>
  <si>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</si>
  <si>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</si>
  <si>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</si>
  <si>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</si>
  <si>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</si>
  <si>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SB-WINDOW (SB-S2525 15B)　商品図</t>
    <rPh sb="25" eb="27">
      <t>ショウヒン</t>
    </rPh>
    <rPh sb="27" eb="28">
      <t>ズ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</si>
  <si>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</si>
  <si>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</si>
  <si>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</si>
  <si>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</si>
  <si>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</si>
  <si>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</si>
  <si>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</si>
  <si>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通気面積</t>
    <rPh sb="0" eb="2">
      <t>ツウキ</t>
    </rPh>
    <rPh sb="2" eb="4">
      <t>メンセキ</t>
    </rPh>
    <phoneticPr fontId="2"/>
  </si>
  <si>
    <t>W</t>
    <phoneticPr fontId="2"/>
  </si>
  <si>
    <t>ａ＝</t>
    <phoneticPr fontId="2"/>
  </si>
  <si>
    <t>αＡ＝</t>
    <phoneticPr fontId="2"/>
  </si>
  <si>
    <t>Ｑ＝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</si>
  <si>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</si>
  <si>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</si>
  <si>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</si>
  <si>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</si>
  <si>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</si>
  <si>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PQ-SV059 SB-WINDOW SB-S2525 15B</t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</si>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</sst>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2">
    <xf numFmtId="0" fontId="0" fillId="0" borderId="0" xfId="0"/>
    <xf numFmtId="0" fontId="0" fillId="0" borderId="17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3" xfId="0" applyFont="1" applyFill="1" applyBorder="1" applyAlignment="1" applyProtection="1">
      <alignment horizontal="center" vertical="center"/>
      <protection hidden="1"/>
    </xf>
    <xf numFmtId="179" fontId="0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7" fillId="0" borderId="7" xfId="1" applyFont="1" applyFill="1" applyBorder="1" applyAlignment="1" applyProtection="1">
      <alignment horizontal="right" vertical="center"/>
      <protection hidden="1"/>
    </xf>
    <xf numFmtId="178" fontId="4" fillId="0" borderId="7" xfId="0" applyNumberFormat="1" applyFont="1" applyFill="1" applyBorder="1" applyAlignment="1" applyProtection="1">
      <alignment horizontal="right" vertical="center"/>
      <protection hidden="1"/>
    </xf>
    <xf numFmtId="179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179" fontId="0" fillId="0" borderId="7" xfId="0" applyNumberFormat="1" applyFont="1" applyFill="1" applyBorder="1" applyAlignment="1" applyProtection="1">
      <alignment horizontal="right"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179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6" fillId="0" borderId="3" xfId="0" applyNumberFormat="1" applyFont="1" applyFill="1" applyBorder="1" applyAlignment="1" applyProtection="1">
      <alignment horizontal="left" vertical="center"/>
      <protection hidden="1"/>
    </xf>
    <xf numFmtId="0" fontId="8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6" xfId="0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horizontal="right" vertical="center"/>
      <protection hidden="1"/>
    </xf>
    <xf numFmtId="0" fontId="3" fillId="0" borderId="16" xfId="0" applyFont="1" applyFill="1" applyBorder="1" applyAlignment="1" applyProtection="1">
      <alignment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177" fontId="3" fillId="0" borderId="18" xfId="0" applyNumberFormat="1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0" fontId="6" fillId="0" borderId="7" xfId="0" applyNumberFormat="1" applyFont="1" applyFill="1" applyBorder="1" applyAlignment="1" applyProtection="1">
      <alignment horizontal="centerContinuous" vertical="center"/>
      <protection hidden="1"/>
    </xf>
    <xf numFmtId="0" fontId="5" fillId="0" borderId="7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9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11" fillId="4" borderId="0" xfId="0" applyFont="1" applyFill="1" applyBorder="1" applyAlignment="1" applyProtection="1">
      <alignment horizontal="center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178" fontId="13" fillId="4" borderId="0" xfId="0" applyNumberFormat="1" applyFont="1" applyFill="1" applyBorder="1" applyAlignment="1" applyProtection="1">
      <alignment vertical="center"/>
      <protection hidden="1"/>
    </xf>
    <xf numFmtId="0" fontId="11" fillId="4" borderId="0" xfId="0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Border="1" applyAlignment="1" applyProtection="1">
      <alignment horizontal="left" vertical="center" indent="1"/>
      <protection hidden="1"/>
    </xf>
    <xf numFmtId="0" fontId="14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1-6B8C-410B-961D-16C9D0F65F99}"/>
              </c:ext>
            </c:extLst>
          </c:dPt>
          <c:xVal>
            <c:numRef>
              <c:f>'PQ-SV059 SB-S2525 15B'!$B$37:$H$37</c:f>
              <c:numCache>
                <c:formatCode>0.0_ </c:formatCode>
                <c:ptCount val="7"/>
                <c:pt idx="0">
                  <c:v>0</c:v>
                </c:pt>
                <c:pt idx="1">
                  <c:v>18.829139546863995</c:v>
                </c:pt>
                <c:pt idx="2">
                  <c:v>28.659782864047678</c:v>
                </c:pt>
                <c:pt idx="3">
                  <c:v>36.643324697718633</c:v>
                </c:pt>
                <c:pt idx="4">
                  <c:v>43.622978722421912</c:v>
                </c:pt>
                <c:pt idx="5">
                  <c:v>49.94001386010865</c:v>
                </c:pt>
                <c:pt idx="6">
                  <c:v>55.774706360828972</c:v>
                </c:pt>
              </c:numCache>
            </c:numRef>
          </c:xVal>
          <c:yVal>
            <c:numRef>
              <c:f>'PQ-SV059 SB-S2525 15B'!$B$36:$H$36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8C-410B-961D-16C9D0F65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06352"/>
        <c:axId val="1"/>
      </c:scatterChart>
      <c:valAx>
        <c:axId val="541506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通気量Ｑ </a:t>
                </a:r>
                <a:r>
                  <a:rPr lang="en-US" altLang="ja-JP" sz="14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2756172145148524"/>
              <c:y val="0.918457300275482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圧力差⊿Ｐ </a:t>
                </a:r>
                <a:r>
                  <a:rPr lang="en-US" altLang="ja-JP" sz="14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5.6659584218639334E-5"/>
              <c:y val="0.289267477928895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150635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096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352424</xdr:colOff>
      <xdr:row>1</xdr:row>
      <xdr:rowOff>180974</xdr:rowOff>
    </xdr:from>
    <xdr:to>
      <xdr:col>7</xdr:col>
      <xdr:colOff>259689</xdr:colOff>
      <xdr:row>13</xdr:row>
      <xdr:rowOff>95249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4" y="523874"/>
          <a:ext cx="5688940" cy="4029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40"/>
  <sheetViews>
    <sheetView showGridLines="0" showRowColHeaders="0" tabSelected="1" zoomScaleNormal="100" workbookViewId="0">
      <selection activeCell="F8" sqref="F8"/>
    </sheetView>
  </sheetViews>
  <sheetFormatPr defaultColWidth="9" defaultRowHeight="13.5" x14ac:dyDescent="0.15"/>
  <cols>
    <col min="1" max="1" width="15.625" style="5" customWidth="1"/>
    <col min="2" max="2" width="14.625" style="5" customWidth="1"/>
    <col min="3" max="8" width="9.125" style="5" customWidth="1"/>
    <col min="9" max="10" width="9" style="5"/>
    <col min="11" max="11" width="5.125" style="5" bestFit="1" customWidth="1"/>
    <col min="12" max="15" width="6.125" style="5" bestFit="1" customWidth="1"/>
    <col min="16" max="16384" width="9" style="5"/>
  </cols>
  <sheetData>
    <row r="1" spans="1:8" ht="27" customHeight="1" x14ac:dyDescent="0.15">
      <c r="A1" s="77" t="s">
        <v>25</v>
      </c>
      <c r="B1" s="77"/>
      <c r="C1" s="77"/>
      <c r="D1" s="77"/>
      <c r="E1" s="4"/>
      <c r="F1" s="80" t="s">
        <v>26</v>
      </c>
      <c r="G1" s="81"/>
      <c r="H1" s="81"/>
    </row>
    <row r="2" spans="1:8" ht="27" customHeight="1" x14ac:dyDescent="0.15">
      <c r="A2" s="6"/>
      <c r="B2" s="7"/>
      <c r="C2" s="7"/>
      <c r="D2" s="7"/>
      <c r="E2" s="7"/>
    </row>
    <row r="3" spans="1:8" ht="27" customHeight="1" x14ac:dyDescent="0.15">
      <c r="A3" s="7"/>
      <c r="B3" s="7"/>
      <c r="C3" s="7"/>
      <c r="D3" s="7"/>
      <c r="E3" s="7"/>
    </row>
    <row r="4" spans="1:8" ht="27" customHeight="1" x14ac:dyDescent="0.15">
      <c r="A4" s="7"/>
      <c r="B4" s="7"/>
      <c r="C4" s="7"/>
      <c r="D4" s="7"/>
      <c r="E4" s="7"/>
    </row>
    <row r="5" spans="1:8" ht="27" customHeight="1" x14ac:dyDescent="0.15">
      <c r="A5" s="7"/>
      <c r="B5" s="7"/>
      <c r="C5" s="7"/>
      <c r="D5" s="7"/>
      <c r="E5" s="7"/>
    </row>
    <row r="6" spans="1:8" ht="27" customHeight="1" x14ac:dyDescent="0.15">
      <c r="A6" s="7"/>
      <c r="B6" s="7"/>
      <c r="C6" s="7"/>
      <c r="D6" s="7"/>
      <c r="E6" s="7"/>
    </row>
    <row r="7" spans="1:8" ht="27" customHeight="1" x14ac:dyDescent="0.15">
      <c r="A7" s="7"/>
      <c r="B7" s="7"/>
      <c r="C7" s="7"/>
      <c r="D7" s="7"/>
      <c r="E7" s="7"/>
    </row>
    <row r="8" spans="1:8" ht="27" customHeight="1" x14ac:dyDescent="0.15">
      <c r="A8" s="7"/>
      <c r="B8" s="7"/>
      <c r="C8" s="7"/>
      <c r="D8" s="7"/>
      <c r="E8" s="7"/>
    </row>
    <row r="9" spans="1:8" ht="27" customHeight="1" x14ac:dyDescent="0.15">
      <c r="A9" s="7"/>
      <c r="B9" s="7"/>
      <c r="C9" s="7"/>
      <c r="D9" s="7"/>
      <c r="E9" s="7"/>
    </row>
    <row r="10" spans="1:8" ht="27" customHeight="1" x14ac:dyDescent="0.15">
      <c r="A10" s="7"/>
      <c r="B10" s="7"/>
      <c r="C10" s="7"/>
      <c r="D10" s="7"/>
      <c r="E10" s="7"/>
    </row>
    <row r="11" spans="1:8" ht="27" customHeight="1" x14ac:dyDescent="0.15">
      <c r="A11" s="7"/>
      <c r="B11" s="7"/>
      <c r="C11" s="7"/>
      <c r="D11" s="7"/>
      <c r="E11" s="7"/>
    </row>
    <row r="12" spans="1:8" ht="27" customHeight="1" x14ac:dyDescent="0.15">
      <c r="A12" s="7"/>
      <c r="B12" s="7"/>
      <c r="C12" s="7"/>
      <c r="D12" s="7"/>
      <c r="E12" s="7"/>
    </row>
    <row r="13" spans="1:8" ht="27" customHeight="1" x14ac:dyDescent="0.15">
      <c r="A13" s="7"/>
      <c r="B13" s="7"/>
      <c r="C13" s="7"/>
      <c r="D13" s="7"/>
      <c r="E13" s="7"/>
    </row>
    <row r="14" spans="1:8" ht="27" customHeight="1" x14ac:dyDescent="0.15">
      <c r="A14" s="7"/>
      <c r="B14" s="7"/>
      <c r="C14" s="7"/>
      <c r="D14" s="7"/>
      <c r="E14" s="7"/>
    </row>
    <row r="15" spans="1:8" ht="27" customHeight="1" x14ac:dyDescent="0.15">
      <c r="A15" s="77" t="s">
        <v>27</v>
      </c>
      <c r="B15" s="77"/>
      <c r="C15" s="77"/>
      <c r="D15" s="77"/>
      <c r="E15" s="77"/>
      <c r="F15" s="77"/>
      <c r="G15" s="77"/>
      <c r="H15" s="77"/>
    </row>
    <row r="16" spans="1:8" ht="278.25" customHeight="1" x14ac:dyDescent="0.15">
      <c r="A16" s="78"/>
      <c r="B16" s="79"/>
      <c r="C16" s="79"/>
      <c r="D16" s="79"/>
      <c r="E16" s="79"/>
      <c r="F16" s="79"/>
      <c r="G16" s="79"/>
      <c r="H16" s="79"/>
    </row>
    <row r="17" spans="1:8" ht="27" customHeight="1" x14ac:dyDescent="0.15">
      <c r="A17" s="77" t="s">
        <v>28</v>
      </c>
      <c r="B17" s="77"/>
      <c r="C17" s="77"/>
      <c r="D17" s="77"/>
      <c r="E17" s="77"/>
      <c r="F17" s="77"/>
      <c r="G17" s="77"/>
      <c r="H17" s="77"/>
    </row>
    <row r="18" spans="1:8" ht="4.5" customHeight="1" thickBot="1" x14ac:dyDescent="0.2">
      <c r="A18" s="8"/>
      <c r="B18" s="8"/>
      <c r="C18" s="8"/>
      <c r="D18" s="8"/>
      <c r="E18" s="8"/>
      <c r="F18" s="8"/>
      <c r="G18" s="8"/>
      <c r="H18" s="8"/>
    </row>
    <row r="19" spans="1:8" ht="15.95" hidden="1" customHeight="1" x14ac:dyDescent="0.15">
      <c r="A19" s="9" t="s">
        <v>6</v>
      </c>
      <c r="B19" s="10" t="s">
        <v>5</v>
      </c>
      <c r="C19" s="11"/>
      <c r="D19" s="12">
        <f>(28+28.1)/2</f>
        <v>28.05</v>
      </c>
      <c r="E19" s="13"/>
      <c r="F19" s="13"/>
      <c r="G19" s="13"/>
      <c r="H19" s="14" t="s">
        <v>9</v>
      </c>
    </row>
    <row r="20" spans="1:8" ht="15.95" hidden="1" customHeight="1" x14ac:dyDescent="0.15">
      <c r="A20" s="15"/>
      <c r="B20" s="10" t="s">
        <v>4</v>
      </c>
      <c r="C20" s="11"/>
      <c r="D20" s="12">
        <f>(28.5+28.4)/2</f>
        <v>28.45</v>
      </c>
      <c r="E20" s="13"/>
      <c r="F20" s="13"/>
      <c r="G20" s="13"/>
      <c r="H20" s="14" t="s">
        <v>3</v>
      </c>
    </row>
    <row r="21" spans="1:8" ht="15.75" customHeight="1" x14ac:dyDescent="0.15">
      <c r="A21" s="75" t="s">
        <v>44</v>
      </c>
      <c r="B21" s="76"/>
      <c r="C21" s="1" t="s">
        <v>34</v>
      </c>
      <c r="D21" s="16">
        <v>250</v>
      </c>
      <c r="E21" s="17" t="s">
        <v>10</v>
      </c>
      <c r="F21" s="18" t="s">
        <v>38</v>
      </c>
      <c r="G21" s="19">
        <v>250</v>
      </c>
      <c r="H21" s="14"/>
    </row>
    <row r="22" spans="1:8" ht="15.75" customHeight="1" x14ac:dyDescent="0.15">
      <c r="A22" s="75" t="s">
        <v>30</v>
      </c>
      <c r="B22" s="76"/>
      <c r="C22" s="2" t="s">
        <v>35</v>
      </c>
      <c r="D22" s="20">
        <v>18.600000000000001</v>
      </c>
      <c r="E22" s="21"/>
      <c r="F22" s="22"/>
      <c r="G22" s="22"/>
      <c r="H22" s="23" t="s">
        <v>39</v>
      </c>
    </row>
    <row r="23" spans="1:8" ht="15.75" customHeight="1" x14ac:dyDescent="0.15">
      <c r="A23" s="75" t="s">
        <v>33</v>
      </c>
      <c r="B23" s="76"/>
      <c r="C23" s="2" t="s">
        <v>11</v>
      </c>
      <c r="D23" s="24">
        <v>64.84</v>
      </c>
      <c r="E23" s="25"/>
      <c r="F23" s="26"/>
      <c r="G23" s="26"/>
      <c r="H23" s="27" t="s">
        <v>40</v>
      </c>
    </row>
    <row r="24" spans="1:8" ht="15.75" hidden="1" customHeight="1" x14ac:dyDescent="0.15">
      <c r="A24" s="75" t="s">
        <v>29</v>
      </c>
      <c r="B24" s="76"/>
      <c r="C24" s="28" t="s">
        <v>12</v>
      </c>
      <c r="D24" s="29">
        <v>1.65</v>
      </c>
      <c r="E24" s="30"/>
      <c r="F24" s="31"/>
      <c r="G24" s="31"/>
      <c r="H24" s="32"/>
    </row>
    <row r="25" spans="1:8" ht="15.75" customHeight="1" x14ac:dyDescent="0.15">
      <c r="A25" s="75" t="s">
        <v>31</v>
      </c>
      <c r="B25" s="76"/>
      <c r="C25" s="2" t="s">
        <v>36</v>
      </c>
      <c r="D25" s="20">
        <v>13</v>
      </c>
      <c r="E25" s="21"/>
      <c r="F25" s="22"/>
      <c r="G25" s="22"/>
      <c r="H25" s="27" t="s">
        <v>40</v>
      </c>
    </row>
    <row r="26" spans="1:8" ht="15.95" hidden="1" customHeight="1" x14ac:dyDescent="0.15">
      <c r="A26" s="33" t="s">
        <v>2</v>
      </c>
      <c r="B26" s="34"/>
      <c r="C26" s="28" t="s">
        <v>13</v>
      </c>
      <c r="D26" s="35">
        <f>ROUND(D25/D23,3)</f>
        <v>0.2</v>
      </c>
      <c r="E26" s="21"/>
      <c r="F26" s="22"/>
      <c r="G26" s="22"/>
      <c r="H26" s="36"/>
    </row>
    <row r="27" spans="1:8" ht="15.75" customHeight="1" thickBot="1" x14ac:dyDescent="0.2">
      <c r="A27" s="73" t="s">
        <v>32</v>
      </c>
      <c r="B27" s="74"/>
      <c r="C27" s="3" t="s">
        <v>37</v>
      </c>
      <c r="D27" s="37">
        <f>D22</f>
        <v>18.600000000000001</v>
      </c>
      <c r="E27" s="38" t="s">
        <v>14</v>
      </c>
      <c r="F27" s="39">
        <f>ROUND(1/D24,2)</f>
        <v>0.61</v>
      </c>
      <c r="G27" s="40"/>
      <c r="H27" s="41" t="s">
        <v>41</v>
      </c>
    </row>
    <row r="28" spans="1:8" ht="15.95" hidden="1" customHeight="1" x14ac:dyDescent="0.15">
      <c r="A28" s="42" t="s">
        <v>19</v>
      </c>
      <c r="B28" s="43"/>
      <c r="C28" s="44"/>
      <c r="D28" s="45">
        <v>120</v>
      </c>
      <c r="E28" s="46"/>
      <c r="F28" s="47"/>
      <c r="G28" s="47"/>
      <c r="H28" s="48" t="s">
        <v>15</v>
      </c>
    </row>
    <row r="29" spans="1:8" ht="15.95" hidden="1" customHeight="1" x14ac:dyDescent="0.15">
      <c r="A29" s="33" t="s">
        <v>20</v>
      </c>
      <c r="B29" s="34"/>
      <c r="C29" s="28"/>
      <c r="D29" s="49">
        <f>ROUND((D28/D22)^D24*9.8,0)</f>
        <v>212</v>
      </c>
      <c r="E29" s="50"/>
      <c r="F29" s="51"/>
      <c r="G29" s="51"/>
      <c r="H29" s="52" t="s">
        <v>21</v>
      </c>
    </row>
    <row r="30" spans="1:8" ht="15.95" hidden="1" customHeight="1" x14ac:dyDescent="0.15">
      <c r="A30" s="33" t="s">
        <v>23</v>
      </c>
      <c r="B30" s="34"/>
      <c r="C30" s="28"/>
      <c r="D30" s="49">
        <v>78</v>
      </c>
      <c r="E30" s="50"/>
      <c r="F30" s="51"/>
      <c r="G30" s="51"/>
      <c r="H30" s="36" t="s">
        <v>22</v>
      </c>
    </row>
    <row r="31" spans="1:8" ht="15.95" hidden="1" customHeight="1" x14ac:dyDescent="0.15">
      <c r="A31" s="33" t="s">
        <v>24</v>
      </c>
      <c r="B31" s="34"/>
      <c r="C31" s="28" t="s">
        <v>16</v>
      </c>
      <c r="D31" s="49">
        <f>ROUND(D28/(D30*0.0001)/3600,1)</f>
        <v>4.3</v>
      </c>
      <c r="E31" s="50"/>
      <c r="F31" s="51"/>
      <c r="G31" s="51"/>
      <c r="H31" s="52" t="s">
        <v>17</v>
      </c>
    </row>
    <row r="32" spans="1:8" ht="15.95" hidden="1" customHeight="1" thickBot="1" x14ac:dyDescent="0.2">
      <c r="A32" s="53" t="s">
        <v>1</v>
      </c>
      <c r="B32" s="54"/>
      <c r="C32" s="55" t="s">
        <v>18</v>
      </c>
      <c r="D32" s="56">
        <f>ROUND((2*9.8*(D29/9.8))/((353/(273+D20))*D31^2),1)</f>
        <v>19.600000000000001</v>
      </c>
      <c r="E32" s="57"/>
      <c r="F32" s="58"/>
      <c r="G32" s="58"/>
      <c r="H32" s="59"/>
    </row>
    <row r="33" spans="1:8" ht="14.25" customHeight="1" x14ac:dyDescent="0.15">
      <c r="A33" s="60"/>
      <c r="B33" s="60"/>
      <c r="C33" s="60"/>
      <c r="D33" s="60"/>
      <c r="E33" s="60"/>
      <c r="F33" s="60"/>
      <c r="G33" s="60"/>
      <c r="H33" s="60"/>
    </row>
    <row r="34" spans="1:8" ht="14.25" customHeight="1" x14ac:dyDescent="0.15">
      <c r="B34" s="61"/>
      <c r="C34" s="62" t="s">
        <v>42</v>
      </c>
      <c r="D34" s="61"/>
      <c r="E34" s="63"/>
      <c r="F34" s="64"/>
      <c r="G34" s="64"/>
      <c r="H34" s="65" t="s">
        <v>43</v>
      </c>
    </row>
    <row r="35" spans="1:8" s="66" customFormat="1" x14ac:dyDescent="0.15"/>
    <row r="36" spans="1:8" s="66" customFormat="1" ht="14.25" x14ac:dyDescent="0.15">
      <c r="A36" s="67" t="s">
        <v>8</v>
      </c>
      <c r="B36" s="68">
        <v>0</v>
      </c>
      <c r="C36" s="69">
        <v>10</v>
      </c>
      <c r="D36" s="69">
        <v>20</v>
      </c>
      <c r="E36" s="69">
        <v>30</v>
      </c>
      <c r="F36" s="69">
        <v>40</v>
      </c>
      <c r="G36" s="69">
        <v>50</v>
      </c>
      <c r="H36" s="69">
        <v>60</v>
      </c>
    </row>
    <row r="37" spans="1:8" s="66" customFormat="1" ht="14.25" x14ac:dyDescent="0.15">
      <c r="A37" s="67" t="s">
        <v>7</v>
      </c>
      <c r="B37" s="70">
        <f>'PQ-SV059 SB-S2525 15B'!$D$22*(B36/9.8)^(1/'PQ-SV059 SB-S2525 15B'!$D$24)</f>
        <v>0</v>
      </c>
      <c r="C37" s="70">
        <f>'PQ-SV059 SB-S2525 15B'!$D$22*(C36/9.8)^(1/'PQ-SV059 SB-S2525 15B'!$D$24)</f>
        <v>18.829139546863995</v>
      </c>
      <c r="D37" s="70">
        <f>'PQ-SV059 SB-S2525 15B'!$D$22*(D36/9.8)^(1/'PQ-SV059 SB-S2525 15B'!$D$24)</f>
        <v>28.659782864047678</v>
      </c>
      <c r="E37" s="70">
        <f>'PQ-SV059 SB-S2525 15B'!$D$22*(E36/9.8)^(1/'PQ-SV059 SB-S2525 15B'!$D$24)</f>
        <v>36.643324697718633</v>
      </c>
      <c r="F37" s="70">
        <f>'PQ-SV059 SB-S2525 15B'!$D$22*(F36/9.8)^(1/'PQ-SV059 SB-S2525 15B'!$D$24)</f>
        <v>43.622978722421912</v>
      </c>
      <c r="G37" s="70">
        <f>'PQ-SV059 SB-S2525 15B'!$D$22*(G36/9.8)^(1/'PQ-SV059 SB-S2525 15B'!$D$24)</f>
        <v>49.94001386010865</v>
      </c>
      <c r="H37" s="70">
        <f>'PQ-SV059 SB-S2525 15B'!$D$22*(H36/9.8)^(1/'PQ-SV059 SB-S2525 15B'!$D$24)</f>
        <v>55.774706360828972</v>
      </c>
    </row>
    <row r="38" spans="1:8" s="66" customFormat="1" x14ac:dyDescent="0.15"/>
    <row r="39" spans="1:8" s="66" customFormat="1" x14ac:dyDescent="0.15">
      <c r="A39" s="71" t="s">
        <v>0</v>
      </c>
    </row>
    <row r="40" spans="1:8" x14ac:dyDescent="0.15">
      <c r="A40" s="72"/>
    </row>
  </sheetData>
  <sheetProtection password="E8FD" sheet="1" objects="1" scenarios="1" selectLockedCells="1"/>
  <mergeCells count="11">
    <mergeCell ref="A17:H17"/>
    <mergeCell ref="A15:H15"/>
    <mergeCell ref="A16:H16"/>
    <mergeCell ref="A1:D1"/>
    <mergeCell ref="F1:H1"/>
    <mergeCell ref="A27:B27"/>
    <mergeCell ref="A21:B21"/>
    <mergeCell ref="A23:B23"/>
    <mergeCell ref="A24:B24"/>
    <mergeCell ref="A22:B22"/>
    <mergeCell ref="A25:B25"/>
  </mergeCells>
  <phoneticPr fontId="2"/>
  <pageMargins left="0.78740157480314965" right="0.59055118110236227" top="0.78740157480314965" bottom="0.19685039370078741" header="0" footer="0"/>
  <pageSetup paperSize="9" scale="92" orientation="portrait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PQ-SV059 SB-S2525 15B</vt:lpstr>
      <vt:lpstr>'PQ-SV059 SB-S2525 15B'!Print_Area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2010-06-30T04:54:07Z</cp:lastPrinted>
  <dcterms:created xsi:type="dcterms:W3CDTF">1999-11-18T07:30:21Z</dcterms:created>
  <dcterms:modified xsi:type="dcterms:W3CDTF">2022-04-25T23:52:22Z</dcterms:modified>
</cp:coreProperties>
</file>