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7"/>
  <workbookPr/>
  <mc:AlternateContent xmlns:mc="http://schemas.openxmlformats.org/markup-compatibility/2006">
    <mc:Choice Requires="x15">
      <x15ac:absPath xmlns:x15ac="http://schemas.microsoft.com/office/spreadsheetml/2010/11/ac" url="\\172.16.1.10\80共有掲示板\◆　6 共有80登録データ（設計NASサーバー複写）\◆　技術資料（PQデータ）お客様提出資料\佐原ホームページ登録データ（複写）\"/>
    </mc:Choice>
  </mc:AlternateContent>
  <xr:revisionPtr revIDLastSave="0" documentId="11_F095CC865D135F6B144DB7F8E4E32EC50EB87F47" xr6:coauthVersionLast="47" xr6:coauthVersionMax="47" xr10:uidLastSave="{00000000-0000-0000-0000-000000000000}"/>
  <workbookProtection workbookPassword="E8FD" lockStructure="1"/>
  <bookViews>
    <workbookView xWindow="0" yWindow="0" windowWidth="28800" windowHeight="14010" xr2:uid="{00000000-000D-0000-FFFF-FFFF00000000}"/>
  </bookViews>
  <sheets>
    <sheet name="PQ-SV069 ユーディーガラリ" sheetId="1" r:id="rId1"/>
  </sheets>
  <definedNames>
    <definedName name="_xlnm.Print_Area" localSheetId="0">'PQ-SV069 ユーディーガラリ'!$A$1:$H$33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D24" i="1"/>
  <c r="D27" i="1" s="1"/>
  <c r="D23" i="1" s="1"/>
  <c r="B36" i="1" l="1"/>
  <c r="H36" i="1"/>
  <c r="D36" i="1"/>
  <c r="E36" i="1"/>
  <c r="F36" i="1"/>
  <c r="C36" i="1"/>
  <c r="G36" i="1"/>
  <c r="D30" i="1"/>
  <c r="D31" i="1" s="1"/>
  <c r="D29" i="1"/>
  <c r="D25" i="1"/>
</calcChain>
</file>

<file path=xl/sharedStrings.xml><?xml version="1.0" encoding="utf-8"?>
<sst xmlns="http://schemas.openxmlformats.org/spreadsheetml/2006/main" count="43" uniqueCount="42">
  <si>
    <t>ユーディーガラリ 商品図</t>
    <rPh sb="9" eb="11">
      <t>ショウヒン</t>
    </rPh>
    <rPh sb="11" eb="12">
      <t>ズ</t>
    </rPh>
    <phoneticPr fontId="4"/>
  </si>
  <si>
    <t>自然換気シリーズ</t>
    <phoneticPr fontId="3"/>
  </si>
  <si>
    <t>抵抗損失曲線 (P-Q)</t>
    <rPh sb="0" eb="2">
      <t>テイコウ</t>
    </rPh>
    <rPh sb="2" eb="4">
      <t>ソンシツ</t>
    </rPh>
    <rPh sb="4" eb="6">
      <t>キョクセン</t>
    </rPh>
    <phoneticPr fontId="4"/>
  </si>
  <si>
    <t>技術データ</t>
    <rPh sb="0" eb="2">
      <t>ギジュツ</t>
    </rPh>
    <phoneticPr fontId="4"/>
  </si>
  <si>
    <t>測定時の状態</t>
    <rPh sb="0" eb="2">
      <t>ソクテイ</t>
    </rPh>
    <rPh sb="2" eb="3">
      <t>ジ</t>
    </rPh>
    <rPh sb="4" eb="6">
      <t>ジョウタイ</t>
    </rPh>
    <phoneticPr fontId="4"/>
  </si>
  <si>
    <t>屋内温度</t>
    <rPh sb="0" eb="2">
      <t>オクナイ</t>
    </rPh>
    <rPh sb="2" eb="4">
      <t>オンド</t>
    </rPh>
    <phoneticPr fontId="4"/>
  </si>
  <si>
    <t>℃</t>
    <phoneticPr fontId="4"/>
  </si>
  <si>
    <t>屋外温度</t>
    <rPh sb="0" eb="1">
      <t>オクナイ</t>
    </rPh>
    <rPh sb="1" eb="2">
      <t>ガイ</t>
    </rPh>
    <rPh sb="2" eb="4">
      <t>オンド</t>
    </rPh>
    <phoneticPr fontId="4"/>
  </si>
  <si>
    <t>商品寸法
（Ｗ：500.0mm～1000.0mm
H：735.0mm～1150.0mm）</t>
    <rPh sb="0" eb="2">
      <t>ショウヒン</t>
    </rPh>
    <rPh sb="2" eb="4">
      <t>スンポウ</t>
    </rPh>
    <phoneticPr fontId="4"/>
  </si>
  <si>
    <t>W</t>
    <phoneticPr fontId="4"/>
  </si>
  <si>
    <t>×</t>
    <phoneticPr fontId="4"/>
  </si>
  <si>
    <t>H</t>
    <phoneticPr fontId="3"/>
  </si>
  <si>
    <t>⊿Ｐ＝９．８Ｐａにおける通気量</t>
    <rPh sb="12" eb="14">
      <t>ツウキ</t>
    </rPh>
    <rPh sb="14" eb="15">
      <t>リョウ</t>
    </rPh>
    <phoneticPr fontId="4"/>
  </si>
  <si>
    <t>ａ＝</t>
    <phoneticPr fontId="4"/>
  </si>
  <si>
    <r>
      <t>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/hｒ</t>
    </r>
    <phoneticPr fontId="4"/>
  </si>
  <si>
    <t>通気面積</t>
    <rPh sb="0" eb="2">
      <t>ツウキ</t>
    </rPh>
    <rPh sb="2" eb="4">
      <t>メンセキ</t>
    </rPh>
    <phoneticPr fontId="4"/>
  </si>
  <si>
    <t>Ａ＝</t>
    <phoneticPr fontId="4"/>
  </si>
  <si>
    <r>
      <t>cm</t>
    </r>
    <r>
      <rPr>
        <vertAlign val="superscript"/>
        <sz val="11"/>
        <rFont val="ＭＳ Ｐゴシック"/>
        <family val="3"/>
        <charset val="128"/>
      </rPr>
      <t>2</t>
    </r>
    <phoneticPr fontId="4"/>
  </si>
  <si>
    <t>開口率</t>
    <rPh sb="0" eb="2">
      <t>カイコウ</t>
    </rPh>
    <rPh sb="2" eb="3">
      <t>リツ</t>
    </rPh>
    <phoneticPr fontId="4"/>
  </si>
  <si>
    <t>％</t>
    <phoneticPr fontId="4"/>
  </si>
  <si>
    <t xml:space="preserve">　隙間特性値 </t>
    <rPh sb="1" eb="3">
      <t>スキマ</t>
    </rPh>
    <rPh sb="3" eb="5">
      <t>トクセイ</t>
    </rPh>
    <rPh sb="5" eb="6">
      <t>チ</t>
    </rPh>
    <phoneticPr fontId="4"/>
  </si>
  <si>
    <t>ｎ＝</t>
    <phoneticPr fontId="4"/>
  </si>
  <si>
    <t>有効開口面積</t>
    <rPh sb="0" eb="2">
      <t>ユウコウ</t>
    </rPh>
    <rPh sb="2" eb="4">
      <t>カイコウ</t>
    </rPh>
    <rPh sb="4" eb="6">
      <t>メンセキ</t>
    </rPh>
    <phoneticPr fontId="4"/>
  </si>
  <si>
    <t>αＡ＝</t>
    <phoneticPr fontId="4"/>
  </si>
  <si>
    <r>
      <t>ｃｍ</t>
    </r>
    <r>
      <rPr>
        <vertAlign val="superscript"/>
        <sz val="11"/>
        <rFont val="ＭＳ Ｐゴシック"/>
        <family val="3"/>
        <charset val="128"/>
      </rPr>
      <t>2</t>
    </r>
    <phoneticPr fontId="4"/>
  </si>
  <si>
    <t>　流量係数</t>
    <rPh sb="1" eb="3">
      <t>リュウリョウ</t>
    </rPh>
    <rPh sb="3" eb="5">
      <t>ケイスウ</t>
    </rPh>
    <phoneticPr fontId="4"/>
  </si>
  <si>
    <t>α＝</t>
    <phoneticPr fontId="4"/>
  </si>
  <si>
    <t>通気量</t>
    <rPh sb="0" eb="2">
      <t>ツウキ</t>
    </rPh>
    <rPh sb="2" eb="3">
      <t>リョウ</t>
    </rPh>
    <phoneticPr fontId="4"/>
  </si>
  <si>
    <t>Ｑ＝</t>
    <phoneticPr fontId="4"/>
  </si>
  <si>
    <t>(⊿P/9.8)</t>
    <phoneticPr fontId="4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</si>
  <si>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/hr</t>
    </r>
    <phoneticPr fontId="4"/>
  </si>
  <si>
    <t>　⊿Ｐ＝９．８Ｐａにおける相当風速</t>
    <rPh sb="13" eb="15">
      <t>ソウトウ</t>
    </rPh>
    <rPh sb="15" eb="17">
      <t>フウソク</t>
    </rPh>
    <phoneticPr fontId="4"/>
  </si>
  <si>
    <t>Ｖ=</t>
    <phoneticPr fontId="4"/>
  </si>
  <si>
    <t>m/s</t>
    <phoneticPr fontId="4"/>
  </si>
  <si>
    <t>　圧力損失係数</t>
    <rPh sb="1" eb="3">
      <t>アツリョク</t>
    </rPh>
    <rPh sb="3" eb="5">
      <t>ソンシツ</t>
    </rPh>
    <rPh sb="5" eb="7">
      <t>ケイスウ</t>
    </rPh>
    <phoneticPr fontId="4"/>
  </si>
  <si>
    <t>ζ=</t>
    <phoneticPr fontId="4"/>
  </si>
  <si>
    <t xml:space="preserve">                                                                       </t>
    <phoneticPr fontId="4"/>
  </si>
  <si>
    <t>株式会社　佐原</t>
    <phoneticPr fontId="3"/>
  </si>
  <si>
    <t>PQ-SV069</t>
    <phoneticPr fontId="3"/>
  </si>
  <si>
    <t>圧力差  (Ｐａ)</t>
    <rPh sb="0" eb="2">
      <t>アツリョク</t>
    </rPh>
    <rPh sb="2" eb="3">
      <t>サ</t>
    </rPh>
    <phoneticPr fontId="4"/>
  </si>
  <si>
    <t>計算通気量</t>
    <rPh sb="0" eb="2">
      <t>ケイサン</t>
    </rPh>
    <rPh sb="2" eb="4">
      <t>ツウキ</t>
    </rPh>
    <rPh sb="4" eb="5">
      <t>リョウ</t>
    </rPh>
    <phoneticPr fontId="4"/>
  </si>
  <si>
    <t>＊　エクセルでのデータ提出禁止。（ＰＤＦデータ又は紙による提示としてください。）</t>
    <rPh sb="11" eb="13">
      <t>テイシュツ</t>
    </rPh>
    <rPh sb="13" eb="15">
      <t>キンシ</t>
    </rPh>
    <rPh sb="23" eb="24">
      <t>マタ</t>
    </rPh>
    <rPh sb="25" eb="26">
      <t>カミ</t>
    </rPh>
    <rPh sb="29" eb="31">
      <t>テイジ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</si>
</sst>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 "/>
    <numFmt numFmtId="178" formatCode="#,##0.0;[Red]\-#,##0.0"/>
    <numFmt numFmtId="179" formatCode="0.00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indexed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6" fontId="5" fillId="4" borderId="5" xfId="0" applyNumberFormat="1" applyFont="1" applyFill="1" applyBorder="1" applyAlignment="1" applyProtection="1">
      <alignment horizontal="center" vertical="center"/>
      <protection locked="0"/>
    </xf>
    <xf numFmtId="177" fontId="5" fillId="4" borderId="5" xfId="0" applyNumberFormat="1" applyFont="1" applyFill="1" applyBorder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176" fontId="7" fillId="2" borderId="5" xfId="0" applyNumberFormat="1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protection hidden="1"/>
    </xf>
    <xf numFmtId="0" fontId="7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15" fillId="2" borderId="5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 indent="1"/>
      <protection hidden="1"/>
    </xf>
    <xf numFmtId="0" fontId="8" fillId="2" borderId="5" xfId="0" applyFont="1" applyFill="1" applyBorder="1" applyProtection="1">
      <alignment vertical="center"/>
      <protection hidden="1"/>
    </xf>
    <xf numFmtId="178" fontId="5" fillId="2" borderId="5" xfId="1" applyNumberFormat="1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Protection="1">
      <alignment vertical="center"/>
      <protection hidden="1"/>
    </xf>
    <xf numFmtId="0" fontId="5" fillId="2" borderId="10" xfId="0" applyFont="1" applyFill="1" applyBorder="1" applyAlignment="1" applyProtection="1">
      <alignment horizontal="left" vertical="center" indent="1"/>
      <protection hidden="1"/>
    </xf>
    <xf numFmtId="0" fontId="8" fillId="2" borderId="11" xfId="0" applyFont="1" applyFill="1" applyBorder="1" applyProtection="1">
      <alignment vertical="center"/>
      <protection hidden="1"/>
    </xf>
    <xf numFmtId="0" fontId="5" fillId="2" borderId="12" xfId="0" applyFont="1" applyFill="1" applyBorder="1" applyAlignment="1" applyProtection="1">
      <alignment horizontal="right" vertical="center"/>
      <protection hidden="1"/>
    </xf>
    <xf numFmtId="176" fontId="5" fillId="2" borderId="5" xfId="0" applyNumberFormat="1" applyFont="1" applyFill="1" applyBorder="1" applyProtection="1">
      <alignment vertical="center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176" fontId="5" fillId="2" borderId="6" xfId="0" applyNumberFormat="1" applyFont="1" applyFill="1" applyBorder="1" applyProtection="1">
      <alignment vertical="center"/>
      <protection hidden="1"/>
    </xf>
    <xf numFmtId="0" fontId="5" fillId="2" borderId="5" xfId="0" applyFont="1" applyFill="1" applyBorder="1" applyProtection="1">
      <alignment vertical="center"/>
      <protection hidden="1"/>
    </xf>
    <xf numFmtId="179" fontId="5" fillId="2" borderId="6" xfId="0" applyNumberFormat="1" applyFont="1" applyFill="1" applyBorder="1" applyProtection="1">
      <alignment vertical="center"/>
      <protection hidden="1"/>
    </xf>
    <xf numFmtId="0" fontId="5" fillId="2" borderId="14" xfId="0" applyFont="1" applyFill="1" applyBorder="1" applyAlignment="1" applyProtection="1">
      <alignment horizontal="left" vertical="center" indent="1"/>
      <protection hidden="1"/>
    </xf>
    <xf numFmtId="0" fontId="8" fillId="2" borderId="15" xfId="0" applyFont="1" applyFill="1" applyBorder="1" applyProtection="1">
      <alignment vertical="center"/>
      <protection hidden="1"/>
    </xf>
    <xf numFmtId="0" fontId="5" fillId="2" borderId="16" xfId="0" applyFont="1" applyFill="1" applyBorder="1" applyAlignment="1" applyProtection="1">
      <alignment horizontal="right" vertical="center"/>
      <protection hidden="1"/>
    </xf>
    <xf numFmtId="176" fontId="5" fillId="2" borderId="15" xfId="0" applyNumberFormat="1" applyFont="1" applyFill="1" applyBorder="1" applyProtection="1">
      <alignment vertical="center"/>
      <protection hidden="1"/>
    </xf>
    <xf numFmtId="0" fontId="5" fillId="2" borderId="15" xfId="0" applyFont="1" applyFill="1" applyBorder="1" applyAlignment="1" applyProtection="1">
      <alignment horizontal="centerContinuous" vertical="center"/>
      <protection hidden="1"/>
    </xf>
    <xf numFmtId="0" fontId="17" fillId="2" borderId="15" xfId="0" applyFont="1" applyFill="1" applyBorder="1" applyAlignment="1" applyProtection="1">
      <alignment horizontal="left" vertical="center"/>
      <protection hidden="1"/>
    </xf>
    <xf numFmtId="0" fontId="16" fillId="2" borderId="15" xfId="0" applyFont="1" applyFill="1" applyBorder="1" applyAlignment="1" applyProtection="1">
      <alignment horizontal="left" vertical="center"/>
      <protection hidden="1"/>
    </xf>
    <xf numFmtId="179" fontId="5" fillId="2" borderId="17" xfId="0" applyNumberFormat="1" applyFont="1" applyFill="1" applyBorder="1" applyProtection="1">
      <alignment vertical="center"/>
      <protection hidden="1"/>
    </xf>
    <xf numFmtId="0" fontId="7" fillId="2" borderId="10" xfId="0" applyFont="1" applyFill="1" applyBorder="1" applyProtection="1">
      <alignment vertical="center"/>
      <protection hidden="1"/>
    </xf>
    <xf numFmtId="0" fontId="9" fillId="2" borderId="11" xfId="0" applyFont="1" applyFill="1" applyBorder="1" applyProtection="1">
      <alignment vertical="center"/>
      <protection hidden="1"/>
    </xf>
    <xf numFmtId="0" fontId="7" fillId="2" borderId="12" xfId="0" applyFont="1" applyFill="1" applyBorder="1" applyAlignment="1" applyProtection="1">
      <alignment horizontal="right" vertical="center"/>
      <protection hidden="1"/>
    </xf>
    <xf numFmtId="0" fontId="7" fillId="2" borderId="11" xfId="0" applyFont="1" applyFill="1" applyBorder="1" applyProtection="1">
      <alignment vertical="center"/>
      <protection hidden="1"/>
    </xf>
    <xf numFmtId="0" fontId="10" fillId="2" borderId="11" xfId="0" applyFont="1" applyFill="1" applyBorder="1" applyAlignment="1" applyProtection="1">
      <alignment horizontal="centerContinuous" vertical="center"/>
      <protection hidden="1"/>
    </xf>
    <xf numFmtId="0" fontId="9" fillId="2" borderId="11" xfId="0" applyFont="1" applyFill="1" applyBorder="1" applyAlignment="1" applyProtection="1">
      <alignment horizontal="centerContinuous" vertical="center"/>
      <protection hidden="1"/>
    </xf>
    <xf numFmtId="179" fontId="9" fillId="2" borderId="13" xfId="0" applyNumberFormat="1" applyFont="1" applyFill="1" applyBorder="1" applyProtection="1">
      <alignment vertical="center"/>
      <protection hidden="1"/>
    </xf>
    <xf numFmtId="0" fontId="7" fillId="2" borderId="14" xfId="0" applyFont="1" applyFill="1" applyBorder="1" applyProtection="1">
      <alignment vertical="center"/>
      <protection hidden="1"/>
    </xf>
    <xf numFmtId="0" fontId="9" fillId="2" borderId="15" xfId="0" applyFont="1" applyFill="1" applyBorder="1" applyProtection="1">
      <alignment vertical="center"/>
      <protection hidden="1"/>
    </xf>
    <xf numFmtId="0" fontId="7" fillId="2" borderId="16" xfId="0" applyFont="1" applyFill="1" applyBorder="1" applyAlignment="1" applyProtection="1">
      <alignment horizontal="right" vertical="center"/>
      <protection hidden="1"/>
    </xf>
    <xf numFmtId="0" fontId="7" fillId="2" borderId="15" xfId="0" applyFont="1" applyFill="1" applyBorder="1" applyProtection="1">
      <alignment vertical="center"/>
      <protection hidden="1"/>
    </xf>
    <xf numFmtId="0" fontId="10" fillId="2" borderId="15" xfId="0" applyFont="1" applyFill="1" applyBorder="1" applyAlignment="1" applyProtection="1">
      <alignment horizontal="centerContinuous" vertical="center"/>
      <protection hidden="1"/>
    </xf>
    <xf numFmtId="0" fontId="9" fillId="2" borderId="15" xfId="0" applyFont="1" applyFill="1" applyBorder="1" applyAlignment="1" applyProtection="1">
      <alignment horizontal="centerContinuous" vertical="center"/>
      <protection hidden="1"/>
    </xf>
    <xf numFmtId="179" fontId="9" fillId="2" borderId="17" xfId="0" applyNumberFormat="1" applyFont="1" applyFill="1" applyBorder="1" applyProtection="1">
      <alignment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38" fontId="12" fillId="2" borderId="0" xfId="1" applyFont="1" applyFill="1" applyBorder="1" applyAlignment="1" applyProtection="1">
      <alignment vertical="center"/>
      <protection hidden="1"/>
    </xf>
    <xf numFmtId="38" fontId="13" fillId="2" borderId="0" xfId="1" applyFont="1" applyFill="1" applyBorder="1" applyAlignment="1" applyProtection="1">
      <alignment vertical="center"/>
      <protection hidden="1"/>
    </xf>
    <xf numFmtId="177" fontId="13" fillId="2" borderId="0" xfId="0" applyNumberFormat="1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left" vertical="center" indent="1"/>
      <protection hidden="1"/>
    </xf>
    <xf numFmtId="0" fontId="5" fillId="2" borderId="0" xfId="0" applyFont="1" applyFill="1" applyAlignment="1" applyProtection="1">
      <protection hidden="1"/>
    </xf>
    <xf numFmtId="0" fontId="2" fillId="3" borderId="0" xfId="0" applyFont="1" applyFill="1" applyAlignment="1" applyProtection="1">
      <alignment horizontal="left" vertical="center" indent="1"/>
      <protection hidden="1"/>
    </xf>
    <xf numFmtId="0" fontId="14" fillId="3" borderId="0" xfId="0" applyFont="1" applyFill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left" vertical="center" indent="1" shrinkToFit="1"/>
      <protection hidden="1"/>
    </xf>
    <xf numFmtId="0" fontId="15" fillId="0" borderId="8" xfId="0" applyFont="1" applyBorder="1" applyAlignment="1" applyProtection="1">
      <alignment horizontal="left" vertical="center" wrapText="1" indent="1"/>
      <protection hidden="1"/>
    </xf>
    <xf numFmtId="0" fontId="15" fillId="0" borderId="9" xfId="0" applyFont="1" applyBorder="1" applyAlignment="1" applyProtection="1">
      <alignment horizontal="left" vertical="center" inden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5235966912616E-2"/>
          <c:y val="8.6021731197841053E-2"/>
          <c:w val="0.87690034676899309"/>
          <c:h val="0.76075468528090684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'PQ-SV069 ユーディーガラリ'!$B$36:$H$36</c:f>
              <c:numCache>
                <c:formatCode>0.0_ </c:formatCode>
                <c:ptCount val="7"/>
                <c:pt idx="0">
                  <c:v>0</c:v>
                </c:pt>
                <c:pt idx="1">
                  <c:v>351.20506906691372</c:v>
                </c:pt>
                <c:pt idx="2">
                  <c:v>502.96164368313714</c:v>
                </c:pt>
                <c:pt idx="3">
                  <c:v>620.54582914611819</c:v>
                </c:pt>
                <c:pt idx="4">
                  <c:v>720.29260764526589</c:v>
                </c:pt>
                <c:pt idx="5">
                  <c:v>808.57702971683761</c:v>
                </c:pt>
                <c:pt idx="6">
                  <c:v>888.6852090069965</c:v>
                </c:pt>
              </c:numCache>
            </c:numRef>
          </c:xVal>
          <c:yVal>
            <c:numRef>
              <c:f>'PQ-SV069 ユーディーガラリ'!$B$35:$H$35</c:f>
              <c:numCache>
                <c:formatCode>#,##0_);[Red]\(#,##0\)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B1-41F9-B30C-3A496638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84680"/>
        <c:axId val="237090560"/>
      </c:scatterChart>
      <c:valAx>
        <c:axId val="237084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通気量Ｑ (m3/hr)</a:t>
                </a:r>
              </a:p>
            </c:rich>
          </c:tx>
          <c:layout>
            <c:manualLayout>
              <c:xMode val="edge"/>
              <c:yMode val="edge"/>
              <c:x val="0.41392575928009001"/>
              <c:y val="0.91868131868131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237090560"/>
        <c:crosses val="autoZero"/>
        <c:crossBetween val="midCat"/>
      </c:valAx>
      <c:valAx>
        <c:axId val="23709056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圧力差⊿Ｐ (Pa)</a:t>
                </a:r>
              </a:p>
            </c:rich>
          </c:tx>
          <c:layout>
            <c:manualLayout>
              <c:xMode val="edge"/>
              <c:yMode val="edge"/>
              <c:x val="6.4055326417531144E-3"/>
              <c:y val="0.282052147327737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237084680"/>
        <c:crosses val="autoZero"/>
        <c:crossBetween val="midCat"/>
        <c:majorUnit val="10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15</xdr:row>
      <xdr:rowOff>57150</xdr:rowOff>
    </xdr:from>
    <xdr:to>
      <xdr:col>7</xdr:col>
      <xdr:colOff>447675</xdr:colOff>
      <xdr:row>15</xdr:row>
      <xdr:rowOff>3524250</xdr:rowOff>
    </xdr:to>
    <xdr:graphicFrame macro="">
      <xdr:nvGraphicFramePr>
        <xdr:cNvPr id="18" name="グラフ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66671</xdr:colOff>
      <xdr:row>1</xdr:row>
      <xdr:rowOff>139429</xdr:rowOff>
    </xdr:from>
    <xdr:to>
      <xdr:col>7</xdr:col>
      <xdr:colOff>526076</xdr:colOff>
      <xdr:row>13</xdr:row>
      <xdr:rowOff>104297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6671" y="482329"/>
          <a:ext cx="6241080" cy="4079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showRowColHeaders="0" tabSelected="1" topLeftCell="A10" zoomScaleNormal="100" workbookViewId="0">
      <selection activeCell="D22" sqref="D22"/>
    </sheetView>
  </sheetViews>
  <sheetFormatPr defaultRowHeight="13.5"/>
  <cols>
    <col min="1" max="1" width="15.625" style="3" customWidth="1"/>
    <col min="2" max="2" width="14.625" style="3" customWidth="1"/>
    <col min="3" max="8" width="9.125" style="3" customWidth="1"/>
    <col min="9" max="10" width="9" style="3"/>
    <col min="11" max="11" width="5.125" style="3" bestFit="1" customWidth="1"/>
    <col min="12" max="15" width="6.125" style="3" bestFit="1" customWidth="1"/>
    <col min="16" max="16384" width="9" style="3"/>
  </cols>
  <sheetData>
    <row r="1" spans="1:10" ht="27" customHeight="1">
      <c r="A1" s="67" t="s">
        <v>0</v>
      </c>
      <c r="B1" s="67"/>
      <c r="C1" s="67"/>
      <c r="D1" s="67"/>
      <c r="E1" s="67"/>
      <c r="F1" s="66" t="s">
        <v>1</v>
      </c>
      <c r="G1" s="66"/>
      <c r="H1" s="66"/>
    </row>
    <row r="2" spans="1:10" ht="27" customHeight="1">
      <c r="A2" s="62"/>
      <c r="B2" s="62"/>
      <c r="C2" s="62"/>
      <c r="D2" s="62"/>
      <c r="E2" s="62"/>
    </row>
    <row r="3" spans="1:10" ht="27" customHeight="1">
      <c r="A3" s="62"/>
      <c r="B3" s="62"/>
      <c r="C3" s="62"/>
      <c r="D3" s="62"/>
      <c r="E3" s="62"/>
    </row>
    <row r="4" spans="1:10" ht="27" customHeight="1">
      <c r="A4" s="62"/>
      <c r="B4" s="62"/>
      <c r="C4" s="62"/>
      <c r="D4" s="62"/>
      <c r="E4" s="62"/>
    </row>
    <row r="5" spans="1:10" ht="27" customHeight="1">
      <c r="A5" s="62"/>
      <c r="B5" s="62"/>
      <c r="C5" s="62"/>
      <c r="D5" s="62"/>
      <c r="E5" s="62"/>
    </row>
    <row r="6" spans="1:10" ht="27" customHeight="1">
      <c r="A6" s="62"/>
      <c r="B6" s="62"/>
      <c r="C6" s="62"/>
      <c r="D6" s="62"/>
      <c r="E6" s="62"/>
    </row>
    <row r="7" spans="1:10" ht="27" customHeight="1">
      <c r="A7" s="62"/>
      <c r="B7" s="62"/>
      <c r="C7" s="62"/>
      <c r="D7" s="62"/>
      <c r="E7" s="62"/>
    </row>
    <row r="8" spans="1:10" ht="27" customHeight="1">
      <c r="A8" s="62"/>
      <c r="B8" s="62"/>
      <c r="C8" s="62"/>
      <c r="D8" s="62"/>
      <c r="E8" s="62"/>
    </row>
    <row r="9" spans="1:10" ht="27" customHeight="1">
      <c r="A9" s="62"/>
      <c r="B9" s="62"/>
      <c r="C9" s="62"/>
      <c r="D9" s="62"/>
      <c r="E9" s="62"/>
    </row>
    <row r="10" spans="1:10" ht="27" customHeight="1">
      <c r="A10" s="62"/>
      <c r="B10" s="62"/>
      <c r="C10" s="62"/>
      <c r="D10" s="62"/>
      <c r="E10" s="62"/>
    </row>
    <row r="11" spans="1:10" ht="27" customHeight="1">
      <c r="A11" s="62"/>
      <c r="B11" s="62"/>
      <c r="C11" s="62"/>
      <c r="D11" s="62"/>
      <c r="E11" s="62"/>
    </row>
    <row r="12" spans="1:10" ht="27" customHeight="1">
      <c r="A12" s="62"/>
      <c r="B12" s="62"/>
      <c r="C12" s="62"/>
      <c r="D12" s="62"/>
      <c r="E12" s="62"/>
    </row>
    <row r="13" spans="1:10" ht="27" customHeight="1">
      <c r="A13" s="62"/>
      <c r="B13" s="62"/>
      <c r="C13" s="62"/>
      <c r="D13" s="62"/>
      <c r="E13" s="62"/>
    </row>
    <row r="14" spans="1:10" ht="27" customHeight="1">
      <c r="A14" s="62"/>
      <c r="B14" s="62"/>
      <c r="C14" s="62"/>
      <c r="D14" s="62"/>
      <c r="E14" s="62"/>
    </row>
    <row r="15" spans="1:10" ht="30" customHeight="1">
      <c r="A15" s="63" t="s">
        <v>2</v>
      </c>
      <c r="B15" s="63"/>
      <c r="C15" s="63"/>
      <c r="D15" s="63"/>
      <c r="E15" s="63"/>
      <c r="F15" s="63"/>
      <c r="G15" s="63"/>
      <c r="H15" s="63"/>
    </row>
    <row r="16" spans="1:10" ht="279" customHeight="1">
      <c r="A16" s="62"/>
      <c r="B16" s="64"/>
      <c r="C16" s="64"/>
      <c r="D16" s="64"/>
      <c r="E16" s="64"/>
      <c r="F16" s="64"/>
      <c r="G16" s="64"/>
      <c r="H16" s="64"/>
      <c r="J16" s="5"/>
    </row>
    <row r="17" spans="1:10" ht="5.25" customHeight="1">
      <c r="B17" s="4"/>
      <c r="C17" s="4"/>
      <c r="D17" s="4"/>
      <c r="E17" s="4"/>
      <c r="F17" s="4"/>
      <c r="G17" s="4"/>
      <c r="H17" s="4"/>
      <c r="J17" s="5"/>
    </row>
    <row r="18" spans="1:10" ht="27" customHeight="1">
      <c r="A18" s="65" t="s">
        <v>3</v>
      </c>
      <c r="B18" s="65"/>
      <c r="C18" s="65"/>
      <c r="D18" s="65"/>
      <c r="E18" s="65"/>
      <c r="F18" s="65"/>
      <c r="G18" s="65"/>
      <c r="H18" s="65"/>
    </row>
    <row r="19" spans="1:10" ht="5.25" customHeight="1" thickBot="1">
      <c r="A19" s="6"/>
      <c r="B19" s="6"/>
      <c r="C19" s="6"/>
      <c r="D19" s="6"/>
      <c r="E19" s="6"/>
      <c r="F19" s="6"/>
      <c r="G19" s="6"/>
      <c r="H19" s="6"/>
    </row>
    <row r="20" spans="1:10" ht="15.95" hidden="1" customHeight="1">
      <c r="A20" s="7" t="s">
        <v>4</v>
      </c>
      <c r="B20" s="8" t="s">
        <v>5</v>
      </c>
      <c r="C20" s="9"/>
      <c r="D20" s="10">
        <v>17</v>
      </c>
      <c r="E20" s="11"/>
      <c r="F20" s="11"/>
      <c r="G20" s="11"/>
      <c r="H20" s="12" t="s">
        <v>6</v>
      </c>
    </row>
    <row r="21" spans="1:10" ht="15.95" hidden="1" customHeight="1">
      <c r="A21" s="13"/>
      <c r="B21" s="8" t="s">
        <v>7</v>
      </c>
      <c r="C21" s="9"/>
      <c r="D21" s="10">
        <v>15.9</v>
      </c>
      <c r="E21" s="11"/>
      <c r="F21" s="11"/>
      <c r="G21" s="11"/>
      <c r="H21" s="12" t="s">
        <v>6</v>
      </c>
    </row>
    <row r="22" spans="1:10" ht="45" customHeight="1">
      <c r="A22" s="68" t="s">
        <v>8</v>
      </c>
      <c r="B22" s="69"/>
      <c r="C22" s="14" t="s">
        <v>9</v>
      </c>
      <c r="D22" s="1">
        <v>500</v>
      </c>
      <c r="E22" s="15" t="s">
        <v>10</v>
      </c>
      <c r="F22" s="16" t="s">
        <v>11</v>
      </c>
      <c r="G22" s="2">
        <v>735</v>
      </c>
      <c r="H22" s="17"/>
    </row>
    <row r="23" spans="1:10" ht="15.95" customHeight="1">
      <c r="A23" s="18" t="s">
        <v>12</v>
      </c>
      <c r="B23" s="19"/>
      <c r="C23" s="14" t="s">
        <v>13</v>
      </c>
      <c r="D23" s="20">
        <f>D27/0.7</f>
        <v>347.54792571428584</v>
      </c>
      <c r="E23" s="21"/>
      <c r="F23" s="21"/>
      <c r="G23" s="21"/>
      <c r="H23" s="22" t="s">
        <v>14</v>
      </c>
    </row>
    <row r="24" spans="1:10" ht="15.95" customHeight="1">
      <c r="A24" s="23" t="s">
        <v>15</v>
      </c>
      <c r="B24" s="24"/>
      <c r="C24" s="25" t="s">
        <v>16</v>
      </c>
      <c r="D24" s="26">
        <f>IF(D22="","",10.1*((QUOTIENT(G22-729.5,19)+13)-3)*(D22-56.4)/100)</f>
        <v>448.03600000000006</v>
      </c>
      <c r="E24" s="26"/>
      <c r="F24" s="26"/>
      <c r="G24" s="26"/>
      <c r="H24" s="27" t="s">
        <v>17</v>
      </c>
    </row>
    <row r="25" spans="1:10" ht="15.95" customHeight="1">
      <c r="A25" s="23" t="s">
        <v>18</v>
      </c>
      <c r="B25" s="24"/>
      <c r="C25" s="25"/>
      <c r="D25" s="26">
        <f>IF(D22="","",((D24*100)/(D22*G22))*100)</f>
        <v>12.191455782312927</v>
      </c>
      <c r="E25" s="26"/>
      <c r="F25" s="26"/>
      <c r="G25" s="26"/>
      <c r="H25" s="27" t="s">
        <v>19</v>
      </c>
    </row>
    <row r="26" spans="1:10" ht="15.95" hidden="1" customHeight="1">
      <c r="A26" s="18" t="s">
        <v>20</v>
      </c>
      <c r="B26" s="19"/>
      <c r="C26" s="14" t="s">
        <v>21</v>
      </c>
      <c r="D26" s="28">
        <v>1.93</v>
      </c>
      <c r="E26" s="29"/>
      <c r="F26" s="29"/>
      <c r="G26" s="29"/>
      <c r="H26" s="22"/>
    </row>
    <row r="27" spans="1:10" ht="15.95" customHeight="1">
      <c r="A27" s="18" t="s">
        <v>22</v>
      </c>
      <c r="B27" s="19"/>
      <c r="C27" s="14" t="s">
        <v>23</v>
      </c>
      <c r="D27" s="20">
        <f>D24*D28</f>
        <v>243.28354800000005</v>
      </c>
      <c r="E27" s="21"/>
      <c r="F27" s="21"/>
      <c r="G27" s="21"/>
      <c r="H27" s="30" t="s">
        <v>24</v>
      </c>
    </row>
    <row r="28" spans="1:10" ht="15.95" hidden="1" customHeight="1">
      <c r="A28" s="18" t="s">
        <v>25</v>
      </c>
      <c r="B28" s="19"/>
      <c r="C28" s="14" t="s">
        <v>26</v>
      </c>
      <c r="D28" s="31">
        <v>0.54300000000000004</v>
      </c>
      <c r="E28" s="21"/>
      <c r="F28" s="21"/>
      <c r="G28" s="21"/>
      <c r="H28" s="32"/>
    </row>
    <row r="29" spans="1:10" ht="15.95" customHeight="1" thickBot="1">
      <c r="A29" s="33" t="s">
        <v>27</v>
      </c>
      <c r="B29" s="34"/>
      <c r="C29" s="35" t="s">
        <v>28</v>
      </c>
      <c r="D29" s="36">
        <f>D23</f>
        <v>347.54792571428584</v>
      </c>
      <c r="E29" s="37" t="s">
        <v>29</v>
      </c>
      <c r="F29" s="38">
        <f>ROUND(1/D26,2)</f>
        <v>0.52</v>
      </c>
      <c r="G29" s="39"/>
      <c r="H29" s="40" t="s">
        <v>30</v>
      </c>
    </row>
    <row r="30" spans="1:10" ht="15.95" hidden="1" customHeight="1">
      <c r="A30" s="41" t="s">
        <v>31</v>
      </c>
      <c r="B30" s="42"/>
      <c r="C30" s="43" t="s">
        <v>32</v>
      </c>
      <c r="D30" s="44">
        <f>ROUND(D23/(D24*0.0001)/3600,2)</f>
        <v>2.15</v>
      </c>
      <c r="E30" s="45"/>
      <c r="F30" s="46"/>
      <c r="G30" s="46"/>
      <c r="H30" s="47" t="s">
        <v>33</v>
      </c>
    </row>
    <row r="31" spans="1:10" ht="15.95" hidden="1" customHeight="1">
      <c r="A31" s="48" t="s">
        <v>34</v>
      </c>
      <c r="B31" s="49"/>
      <c r="C31" s="50" t="s">
        <v>35</v>
      </c>
      <c r="D31" s="51">
        <f>ROUND((2*9.8)/((353/(273+D21))*D30^2),2)</f>
        <v>3.47</v>
      </c>
      <c r="E31" s="52"/>
      <c r="F31" s="53"/>
      <c r="G31" s="53"/>
      <c r="H31" s="54"/>
    </row>
    <row r="32" spans="1:10" ht="14.25" customHeight="1"/>
    <row r="33" spans="1:9" ht="14.25" customHeight="1">
      <c r="A33" s="55" t="s">
        <v>36</v>
      </c>
      <c r="B33" s="55"/>
      <c r="C33" s="55" t="s">
        <v>37</v>
      </c>
      <c r="D33" s="55"/>
      <c r="E33" s="55"/>
      <c r="F33" s="55"/>
      <c r="G33" s="55"/>
      <c r="H33" s="16" t="s">
        <v>38</v>
      </c>
    </row>
    <row r="34" spans="1:9" s="56" customFormat="1" ht="14.25" customHeight="1"/>
    <row r="35" spans="1:9" s="56" customFormat="1" ht="14.25">
      <c r="A35" s="57" t="s">
        <v>39</v>
      </c>
      <c r="B35" s="58">
        <v>0</v>
      </c>
      <c r="C35" s="59">
        <v>10</v>
      </c>
      <c r="D35" s="59">
        <v>20</v>
      </c>
      <c r="E35" s="59">
        <v>30</v>
      </c>
      <c r="F35" s="59">
        <v>40</v>
      </c>
      <c r="G35" s="59">
        <v>50</v>
      </c>
      <c r="H35" s="59">
        <v>60</v>
      </c>
      <c r="I35" s="60"/>
    </row>
    <row r="36" spans="1:9" s="56" customFormat="1" ht="14.25">
      <c r="A36" s="57" t="s">
        <v>40</v>
      </c>
      <c r="B36" s="60">
        <f>$D$23*(B35/9.8)^(1/$D$26)</f>
        <v>0</v>
      </c>
      <c r="C36" s="60">
        <f>$D$23*(C35/9.8)^(1/$D$26)</f>
        <v>351.20506906691372</v>
      </c>
      <c r="D36" s="60">
        <f>$D$23*(D35/9.8)^(1/$D$26)</f>
        <v>502.96164368313714</v>
      </c>
      <c r="E36" s="60">
        <f>$D$23*(E35/9.8)^(1/$D$26)</f>
        <v>620.54582914611819</v>
      </c>
      <c r="F36" s="60">
        <f>$D$23*(F35/9.8)^(1/$D$26)</f>
        <v>720.29260764526589</v>
      </c>
      <c r="G36" s="60">
        <f>$D$23*(G35/9.8)^(1/$D$26)</f>
        <v>808.57702971683761</v>
      </c>
      <c r="H36" s="60">
        <f>$D$23*(H35/9.8)^(1/$D$26)</f>
        <v>888.6852090069965</v>
      </c>
    </row>
    <row r="37" spans="1:9" s="56" customFormat="1"/>
    <row r="38" spans="1:9" s="56" customFormat="1">
      <c r="A38" s="61" t="s">
        <v>41</v>
      </c>
    </row>
    <row r="39" spans="1:9" s="56" customFormat="1">
      <c r="A39" s="61"/>
    </row>
  </sheetData>
  <sheetProtection password="E8FD" sheet="1" objects="1" scenarios="1" selectLockedCells="1"/>
  <mergeCells count="7">
    <mergeCell ref="A22:B22"/>
    <mergeCell ref="A2:E14"/>
    <mergeCell ref="A15:H15"/>
    <mergeCell ref="A16:H16"/>
    <mergeCell ref="A18:H18"/>
    <mergeCell ref="F1:H1"/>
    <mergeCell ref="A1:E1"/>
  </mergeCells>
  <phoneticPr fontId="3"/>
  <dataValidations count="2">
    <dataValidation type="decimal" allowBlank="1" showInputMessage="1" showErrorMessage="1" error="製作範囲外" sqref="D22" xr:uid="{00000000-0002-0000-0000-000000000000}">
      <formula1>500</formula1>
      <formula2>1000</formula2>
    </dataValidation>
    <dataValidation type="decimal" allowBlank="1" showInputMessage="1" showErrorMessage="1" error="製作範囲外" sqref="G22" xr:uid="{00000000-0002-0000-0000-000001000000}">
      <formula1>735</formula1>
      <formula2>1150</formula2>
    </dataValidation>
  </dataValidations>
  <pageMargins left="0.7" right="0.7" top="0.75" bottom="0.75" header="0.3" footer="0.3"/>
  <pageSetup paperSize="9" scale="86" orientation="portrait" r:id="rId1"/>
  <rowBreaks count="1" manualBreakCount="1">
    <brk id="3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ea__x30f3__x30af_ xmlns="9cff24f7-b024-4f2d-a2b6-1e9905108fc5">
      <Url xsi:nil="true"/>
      <Description xsi:nil="true"/>
    </_x30ea__x30f3__x30a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890333036A9F4DBE78ABC612170AB9" ma:contentTypeVersion="14" ma:contentTypeDescription="新しいドキュメントを作成します。" ma:contentTypeScope="" ma:versionID="c4609c6a8ec1150781b67682a08a2f95">
  <xsd:schema xmlns:xsd="http://www.w3.org/2001/XMLSchema" xmlns:xs="http://www.w3.org/2001/XMLSchema" xmlns:p="http://schemas.microsoft.com/office/2006/metadata/properties" xmlns:ns2="5a368eb4-4314-482f-ac64-d6c5418c9145" xmlns:ns3="9cff24f7-b024-4f2d-a2b6-1e9905108fc5" targetNamespace="http://schemas.microsoft.com/office/2006/metadata/properties" ma:root="true" ma:fieldsID="e175ce742e52bb176c92e3d1d863878d" ns2:_="" ns3:_="">
    <xsd:import namespace="5a368eb4-4314-482f-ac64-d6c5418c9145"/>
    <xsd:import namespace="9cff24f7-b024-4f2d-a2b6-1e9905108f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_x30ea__x30f3__x30af_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68eb4-4314-482f-ac64-d6c5418c91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f24f7-b024-4f2d-a2b6-1e9905108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30ea__x30f3__x30af_" ma:index="20" nillable="true" ma:displayName="リンク" ma:format="Hyperlink" ma:internalName="_x30ea__x30f3__x30af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97AFF-F013-4B02-8397-70CBEEF8E0C6}"/>
</file>

<file path=customXml/itemProps2.xml><?xml version="1.0" encoding="utf-8"?>
<ds:datastoreItem xmlns:ds="http://schemas.openxmlformats.org/officeDocument/2006/customXml" ds:itemID="{57394BB2-D6C3-4B31-841C-82F7C49EA83A}"/>
</file>

<file path=customXml/itemProps3.xml><?xml version="1.0" encoding="utf-8"?>
<ds:datastoreItem xmlns:ds="http://schemas.openxmlformats.org/officeDocument/2006/customXml" ds:itemID="{D7624F5A-DF23-4AA5-9823-3E205B827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WS29</dc:creator>
  <cp:keywords/>
  <dc:description/>
  <cp:lastModifiedBy>小野寺 絵理子</cp:lastModifiedBy>
  <cp:revision/>
  <dcterms:created xsi:type="dcterms:W3CDTF">2021-09-28T03:50:10Z</dcterms:created>
  <dcterms:modified xsi:type="dcterms:W3CDTF">2022-11-22T07:57:56Z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0x0101008C890333036A9F4DBE78ABC612170AB9</vt:lpwstr>
  </property>
</Properties>
</file>